
<file path=[Content_Types].xml><?xml version="1.0" encoding="utf-8"?>
<Types xmlns="http://schemas.openxmlformats.org/package/2006/content-types"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КУПКИ 2026\медосмотр\для работы\"/>
    </mc:Choice>
  </mc:AlternateContent>
  <bookViews>
    <workbookView xWindow="0" yWindow="0" windowWidth="28800" windowHeight="12330" tabRatio="500"/>
  </bookViews>
  <sheets>
    <sheet name="Лист1" sheetId="1" r:id="rId1"/>
  </sheets>
  <definedNames>
    <definedName name="_GoBack" localSheetId="0">Лист1!$B$43</definedName>
  </definedNames>
  <calcPr calcId="162913"/>
</workbook>
</file>

<file path=xl/calcChain.xml><?xml version="1.0" encoding="utf-8"?>
<calcChain xmlns="http://schemas.openxmlformats.org/spreadsheetml/2006/main">
  <c r="H7" i="1" l="1"/>
  <c r="L7" i="1" s="1"/>
  <c r="L10" i="1" s="1"/>
  <c r="I7" i="1"/>
  <c r="J7" i="1" s="1"/>
  <c r="K7" i="1" s="1"/>
  <c r="H8" i="1"/>
  <c r="I8" i="1"/>
  <c r="J8" i="1" s="1"/>
  <c r="K8" i="1" s="1"/>
  <c r="L8" i="1"/>
  <c r="A9" i="1"/>
  <c r="H9" i="1"/>
  <c r="I9" i="1"/>
  <c r="J9" i="1" s="1"/>
  <c r="K9" i="1" s="1"/>
  <c r="L9" i="1"/>
</calcChain>
</file>

<file path=xl/sharedStrings.xml><?xml version="1.0" encoding="utf-8"?>
<sst xmlns="http://schemas.openxmlformats.org/spreadsheetml/2006/main" count="35" uniqueCount="33">
  <si>
    <t>Приложение № ____ к ___________________</t>
  </si>
  <si>
    <t>Обоснование начальной (максимальной) цены договора, содержащее полученные заказчиком расчеты</t>
  </si>
  <si>
    <t xml:space="preserve">Настоящее обоснование начальной максимальной цены договора разработано в соответствии с Федеральным законом от 18.07.2011 N 223-ФЗ "О закупках товаров, работ, услуг отдельными видами юридических лиц" (далее – Федеральный закон от 18.07.2011 N 223-ФЗ), Гражданским кодексом РФ, Федеральным законом от 26.07.2006 № 135-ФЗ "О защите конкуренции" и Положением о закупках товаров, работ, услуг </t>
  </si>
  <si>
    <t>Основные характеристики объекта закупки</t>
  </si>
  <si>
    <t>оказание услуг по проведению периодического медицинского осмотра работников ГАПОУ СО «Краснотурьинский индустриальный колледж»</t>
  </si>
  <si>
    <t>Используемый метод определения НМЦД</t>
  </si>
  <si>
    <t>Метод сопоставимых рыночных цен (анализа рынка)</t>
  </si>
  <si>
    <t>п/п</t>
  </si>
  <si>
    <t>Наименование</t>
  </si>
  <si>
    <t>Ед. изм.</t>
  </si>
  <si>
    <t>Количество</t>
  </si>
  <si>
    <t xml:space="preserve">Коммерческое предложение №1  </t>
  </si>
  <si>
    <t>Коммерческое предложение №2</t>
  </si>
  <si>
    <t>Коммерческое предложение № 3</t>
  </si>
  <si>
    <t>Средняя цена, руб.</t>
  </si>
  <si>
    <t xml:space="preserve"> Среднее квадратичное отклонение      </t>
  </si>
  <si>
    <t>V - коэффициент вариации, %</t>
  </si>
  <si>
    <t>Необходимое значение коэффициента вариации, %</t>
  </si>
  <si>
    <t>Проведение периодического медицинского осмотра мужчин</t>
  </si>
  <si>
    <t>чел.</t>
  </si>
  <si>
    <t>Проведение периодического медицинского осмотра женщин до 40 лет</t>
  </si>
  <si>
    <t>Проведение периодического медицинского осмотра женщин старше 40 лет</t>
  </si>
  <si>
    <t>ИТОГО</t>
  </si>
  <si>
    <t xml:space="preserve">где: </t>
  </si>
  <si>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цена единицы товара, работы, услуги, указанная в источнике с номером i ;</t>
    </r>
  </si>
  <si>
    <r>
      <rPr>
        <i/>
        <sz val="10"/>
        <color indexed="8"/>
        <rFont val="Times New Roman"/>
        <family val="1"/>
        <charset val="204"/>
      </rPr>
      <t>&lt;ц&gt;</t>
    </r>
    <r>
      <rPr>
        <sz val="10"/>
        <color indexed="8"/>
        <rFont val="Times New Roman"/>
        <family val="1"/>
        <charset val="204"/>
      </rPr>
      <t xml:space="preserve"> - средняя арифметическая величина цены единицы товара, работы, услуги;</t>
    </r>
  </si>
  <si>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</t>
    </r>
  </si>
  <si>
    <r>
      <rPr>
        <i/>
        <sz val="10"/>
        <color indexed="8"/>
        <rFont val="Times New Roman"/>
        <family val="1"/>
        <charset val="204"/>
      </rPr>
      <t>НМЦК</t>
    </r>
    <r>
      <rPr>
        <i/>
        <vertAlign val="superscript"/>
        <sz val="10"/>
        <color indexed="8"/>
        <rFont val="Times New Roman"/>
        <family val="1"/>
        <charset val="204"/>
      </rPr>
      <t>рын</t>
    </r>
    <r>
      <rPr>
        <sz val="10"/>
        <color indexed="8"/>
        <rFont val="Times New Roman"/>
        <family val="1"/>
        <charset val="204"/>
      </rPr>
      <t xml:space="preserve">   -  НМЦК, определяемая методом сопоставимых рыночных цен (анализа рынка);</t>
    </r>
  </si>
  <si>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</t>
    </r>
  </si>
  <si>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информации.</t>
    </r>
  </si>
  <si>
    <t>НМЦД составляет: 457 610,71  (четыреста пятьдесят семь тысяч шестьсот десять рублей семьдесят одна копейка) руб.</t>
  </si>
  <si>
    <t xml:space="preserve">Технические характеристики услуги соответствуют характеристикам, указанным в описании объекта закупки (техническом задании). </t>
  </si>
  <si>
    <r>
      <rPr>
        <sz val="11"/>
        <color indexed="8"/>
        <rFont val="Times New Roman"/>
        <family val="1"/>
        <charset val="204"/>
      </rPr>
      <t xml:space="preserve">В цену договора входят </t>
    </r>
    <r>
      <rPr>
        <sz val="12"/>
        <rFont val="Times New Roman"/>
        <family val="1"/>
        <charset val="204"/>
      </rPr>
      <t>стоимость услуг, стоимость расходных материалов, используемых при оказании услуг, транспортные расходы, иные расходы Исполнителя, связанные с оказанием услуг, а также сборы, налоги и другие обязательные платежи, предусмотренные действующим законодательством Российской Федерации.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</si>
</sst>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_-* #,##0.00_-;\-* #,##0.00_-;_-* \-??_-;_-@_-"/>
  </numFmts>
  <fonts count="15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Times New Roman"/>
    </font>
    <font>
      <sz val="11"/>
      <color indexed="8"/>
      <name val="Calibri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i/>
      <vertAlign val="superscript"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164" fontId="14" fillId="0" borderId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0" fillId="0" borderId="2" xfId="1" applyFont="1" applyFill="1" applyBorder="1" applyAlignment="1" applyProtection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6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/>
    </xf>
    <xf numFmtId="0" fontId="7" fillId="0" borderId="0" xfId="0" applyFont="1" applyAlignment="1">
      <alignment horizontal="justify" wrapText="1"/>
    </xf>
    <xf numFmtId="0" fontId="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2" fontId="2" fillId="0" borderId="5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12" fillId="2" borderId="7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409575</xdr:colOff>
      <xdr:row>5</xdr:row>
      <xdr:rowOff>361950</xdr:rowOff>
    </xdr:from>
    <xdr:to>
      <xdr:col>11</xdr:col>
      <xdr:colOff>1543050</xdr:colOff>
      <xdr:row>5</xdr:row>
      <xdr:rowOff>1133475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190750"/>
          <a:ext cx="1133475" cy="771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8</xdr:col>
      <xdr:colOff>323850</xdr:colOff>
      <xdr:row>5</xdr:row>
      <xdr:rowOff>914400</xdr:rowOff>
    </xdr:from>
    <xdr:to>
      <xdr:col>8</xdr:col>
      <xdr:colOff>704850</xdr:colOff>
      <xdr:row>5</xdr:row>
      <xdr:rowOff>1228725</xdr:rowOff>
    </xdr:to>
    <xdr:pic>
      <xdr:nvPicPr>
        <xdr:cNvPr id="102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2743200"/>
          <a:ext cx="381000" cy="30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38100</xdr:colOff>
      <xdr:row>5</xdr:row>
      <xdr:rowOff>1057275</xdr:rowOff>
    </xdr:from>
    <xdr:to>
      <xdr:col>9</xdr:col>
      <xdr:colOff>619125</xdr:colOff>
      <xdr:row>5</xdr:row>
      <xdr:rowOff>1228725</xdr:rowOff>
    </xdr:to>
    <xdr:pic>
      <xdr:nvPicPr>
        <xdr:cNvPr id="102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2886075"/>
          <a:ext cx="58102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7" workbookViewId="0">
      <selection activeCell="H27" sqref="H27"/>
    </sheetView>
  </sheetViews>
  <sheetFormatPr defaultRowHeight="15" x14ac:dyDescent="0.25"/>
  <cols>
    <col min="1" max="1" width="3.42578125" customWidth="1"/>
    <col min="2" max="2" width="23.28515625" customWidth="1"/>
    <col min="3" max="3" width="5.7109375" customWidth="1"/>
    <col min="4" max="4" width="8.140625" customWidth="1"/>
    <col min="5" max="5" width="14.42578125" customWidth="1"/>
    <col min="6" max="6" width="10.5703125" customWidth="1"/>
    <col min="7" max="7" width="11.85546875" customWidth="1"/>
    <col min="9" max="9" width="10.5703125" customWidth="1"/>
    <col min="10" max="10" width="9.28515625" customWidth="1"/>
    <col min="11" max="11" width="17.85546875" hidden="1" customWidth="1"/>
    <col min="12" max="12" width="23.28515625" customWidth="1"/>
    <col min="13" max="13" width="22.28515625" customWidth="1"/>
  </cols>
  <sheetData>
    <row r="1" spans="1:13" ht="1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3" ht="1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</row>
    <row r="3" spans="1:13" ht="63.75" customHeight="1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3" ht="26.85" customHeight="1" x14ac:dyDescent="0.25">
      <c r="A4" s="26" t="s">
        <v>3</v>
      </c>
      <c r="B4" s="26"/>
      <c r="C4" s="26"/>
      <c r="D4" s="26"/>
      <c r="E4" s="27" t="s">
        <v>4</v>
      </c>
      <c r="F4" s="27"/>
      <c r="G4" s="27"/>
      <c r="H4" s="27"/>
      <c r="I4" s="27"/>
      <c r="J4" s="27"/>
      <c r="K4" s="27"/>
      <c r="L4" s="27"/>
    </row>
    <row r="5" spans="1:13" ht="24" customHeight="1" x14ac:dyDescent="0.25">
      <c r="A5" s="28" t="s">
        <v>5</v>
      </c>
      <c r="B5" s="28"/>
      <c r="C5" s="28"/>
      <c r="D5" s="28"/>
      <c r="E5" s="29" t="s">
        <v>6</v>
      </c>
      <c r="F5" s="29"/>
      <c r="G5" s="29"/>
      <c r="H5" s="29"/>
      <c r="I5" s="29"/>
      <c r="J5" s="29"/>
      <c r="K5" s="29"/>
      <c r="L5" s="29"/>
    </row>
    <row r="6" spans="1:13" ht="96.6" customHeight="1" x14ac:dyDescent="0.25">
      <c r="A6" s="3" t="s">
        <v>7</v>
      </c>
      <c r="B6" s="3" t="s">
        <v>8</v>
      </c>
      <c r="C6" s="3" t="s">
        <v>9</v>
      </c>
      <c r="D6" s="3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4" t="s">
        <v>16</v>
      </c>
      <c r="K6" s="4" t="s">
        <v>17</v>
      </c>
      <c r="L6" s="4"/>
    </row>
    <row r="7" spans="1:13" ht="39" customHeight="1" x14ac:dyDescent="0.25">
      <c r="A7" s="2">
        <v>1</v>
      </c>
      <c r="B7" s="5" t="s">
        <v>18</v>
      </c>
      <c r="C7" s="6" t="s">
        <v>19</v>
      </c>
      <c r="D7" s="7">
        <v>9</v>
      </c>
      <c r="E7" s="8">
        <v>3561.77</v>
      </c>
      <c r="F7" s="9">
        <v>5356</v>
      </c>
      <c r="G7" s="8">
        <v>6723</v>
      </c>
      <c r="H7" s="10">
        <f t="shared" ref="H7:H9" si="0">ROUND(AVERAGE(E7,F7,G7),2)</f>
        <v>5213.59</v>
      </c>
      <c r="I7" s="11">
        <f t="shared" ref="I7:I9" si="1">ROUND(STDEV(E7:G7),2)</f>
        <v>1585.42</v>
      </c>
      <c r="J7" s="12">
        <f t="shared" ref="J7:J9" si="2">ROUND(I7/H7*100,2)</f>
        <v>30.41</v>
      </c>
      <c r="K7" s="12" t="str">
        <f t="shared" ref="K7:K9" si="3">IF(J7&lt;=33,"&lt;33","&gt;33")</f>
        <v>&lt;33</v>
      </c>
      <c r="L7" s="11">
        <f t="shared" ref="L7:L9" si="4">ROUND(H7*D7,2)</f>
        <v>46922.31</v>
      </c>
      <c r="M7" s="13"/>
    </row>
    <row r="8" spans="1:13" ht="48" customHeight="1" x14ac:dyDescent="0.25">
      <c r="A8" s="2"/>
      <c r="B8" s="5" t="s">
        <v>20</v>
      </c>
      <c r="C8" s="6" t="s">
        <v>19</v>
      </c>
      <c r="D8" s="14">
        <v>8</v>
      </c>
      <c r="E8" s="8">
        <v>4966.7700000000004</v>
      </c>
      <c r="F8" s="9">
        <v>5906</v>
      </c>
      <c r="G8" s="8">
        <v>7547</v>
      </c>
      <c r="H8" s="10">
        <f t="shared" si="0"/>
        <v>6139.92</v>
      </c>
      <c r="I8" s="11">
        <f t="shared" si="1"/>
        <v>1305.92</v>
      </c>
      <c r="J8" s="12">
        <f t="shared" si="2"/>
        <v>21.27</v>
      </c>
      <c r="K8" s="12" t="str">
        <f t="shared" si="3"/>
        <v>&lt;33</v>
      </c>
      <c r="L8" s="11">
        <f t="shared" si="4"/>
        <v>49119.360000000001</v>
      </c>
      <c r="M8" s="13"/>
    </row>
    <row r="9" spans="1:13" ht="54.75" customHeight="1" x14ac:dyDescent="0.25">
      <c r="A9" s="2">
        <f>A7+1</f>
        <v>2</v>
      </c>
      <c r="B9" s="5" t="s">
        <v>21</v>
      </c>
      <c r="C9" s="6" t="s">
        <v>19</v>
      </c>
      <c r="D9" s="14">
        <v>56</v>
      </c>
      <c r="E9" s="8">
        <v>5416.77</v>
      </c>
      <c r="F9" s="9">
        <v>6406</v>
      </c>
      <c r="G9" s="8">
        <v>7547</v>
      </c>
      <c r="H9" s="10">
        <f t="shared" si="0"/>
        <v>6456.59</v>
      </c>
      <c r="I9" s="11">
        <f t="shared" si="1"/>
        <v>1066.02</v>
      </c>
      <c r="J9" s="12">
        <f t="shared" si="2"/>
        <v>16.510000000000002</v>
      </c>
      <c r="K9" s="12" t="str">
        <f t="shared" si="3"/>
        <v>&lt;33</v>
      </c>
      <c r="L9" s="11">
        <f t="shared" si="4"/>
        <v>361569.04</v>
      </c>
      <c r="M9" s="13"/>
    </row>
    <row r="10" spans="1:13" ht="15" customHeight="1" x14ac:dyDescent="0.25">
      <c r="A10" s="30" t="s">
        <v>22</v>
      </c>
      <c r="B10" s="30"/>
      <c r="C10" s="15"/>
      <c r="D10" s="30"/>
      <c r="E10" s="30"/>
      <c r="F10" s="30"/>
      <c r="G10" s="30"/>
      <c r="H10" s="30"/>
      <c r="I10" s="30"/>
      <c r="J10" s="30"/>
      <c r="K10" s="16"/>
      <c r="L10" s="17">
        <f>SUM(L7:L9)</f>
        <v>457610.70999999996</v>
      </c>
    </row>
    <row r="11" spans="1:13" ht="15.75" x14ac:dyDescent="0.25">
      <c r="B11" s="18" t="s">
        <v>23</v>
      </c>
      <c r="C11" s="18"/>
      <c r="D11" s="18"/>
      <c r="E11" s="18"/>
      <c r="F11" s="18"/>
      <c r="G11" s="18"/>
      <c r="H11" s="18"/>
      <c r="I11" s="18"/>
      <c r="J11" s="18"/>
      <c r="K11" s="18"/>
      <c r="L11" s="19"/>
    </row>
    <row r="12" spans="1:13" ht="15.75" x14ac:dyDescent="0.25">
      <c r="A12" s="20"/>
      <c r="B12" s="31" t="s">
        <v>24</v>
      </c>
      <c r="C12" s="31"/>
      <c r="D12" s="31"/>
      <c r="E12" s="31"/>
      <c r="F12" s="31"/>
      <c r="G12" s="31"/>
      <c r="H12" s="31"/>
      <c r="I12" s="31"/>
      <c r="J12" s="31"/>
      <c r="K12" s="31"/>
      <c r="L12" s="19"/>
    </row>
    <row r="13" spans="1:13" ht="15.75" x14ac:dyDescent="0.25">
      <c r="B13" s="31" t="s">
        <v>25</v>
      </c>
      <c r="C13" s="31"/>
      <c r="D13" s="31"/>
      <c r="E13" s="31"/>
      <c r="F13" s="31"/>
      <c r="G13" s="31"/>
      <c r="H13" s="31"/>
      <c r="I13" s="31"/>
      <c r="J13" s="31"/>
      <c r="K13" s="31"/>
      <c r="L13" s="19"/>
    </row>
    <row r="14" spans="1:13" ht="15.75" x14ac:dyDescent="0.25">
      <c r="B14" s="31" t="s">
        <v>26</v>
      </c>
      <c r="C14" s="31"/>
      <c r="D14" s="31"/>
      <c r="E14" s="31"/>
      <c r="F14" s="31"/>
      <c r="G14" s="31"/>
      <c r="H14" s="31"/>
      <c r="I14" s="31"/>
      <c r="J14" s="31"/>
      <c r="K14" s="31"/>
      <c r="L14" s="19"/>
    </row>
    <row r="15" spans="1:13" ht="15.75" x14ac:dyDescent="0.25">
      <c r="B15" s="31" t="s">
        <v>27</v>
      </c>
      <c r="C15" s="31"/>
      <c r="D15" s="31"/>
      <c r="E15" s="31"/>
      <c r="F15" s="31"/>
      <c r="G15" s="31"/>
      <c r="H15" s="31"/>
      <c r="I15" s="31"/>
      <c r="J15" s="31"/>
      <c r="K15" s="31"/>
      <c r="L15" s="19"/>
    </row>
    <row r="16" spans="1:13" ht="15" customHeight="1" x14ac:dyDescent="0.25">
      <c r="B16" s="31" t="s">
        <v>28</v>
      </c>
      <c r="C16" s="31"/>
      <c r="D16" s="31"/>
      <c r="E16" s="31"/>
      <c r="F16" s="31"/>
      <c r="G16" s="31"/>
      <c r="H16" s="31"/>
      <c r="I16" s="31"/>
      <c r="J16" s="31"/>
      <c r="K16" s="31"/>
      <c r="L16" s="19"/>
    </row>
    <row r="17" spans="2:12" ht="16.5" customHeight="1" x14ac:dyDescent="0.25">
      <c r="B17" s="31" t="s">
        <v>29</v>
      </c>
      <c r="C17" s="31"/>
      <c r="D17" s="31"/>
      <c r="E17" s="31"/>
      <c r="F17" s="31"/>
      <c r="G17" s="31"/>
      <c r="H17" s="31"/>
      <c r="I17" s="31"/>
      <c r="J17" s="31"/>
      <c r="K17" s="31"/>
      <c r="L17" s="19"/>
    </row>
    <row r="18" spans="2:12" ht="15.75" x14ac:dyDescent="0.25">
      <c r="B18" s="21"/>
      <c r="C18" s="21"/>
      <c r="D18" s="21"/>
      <c r="E18" s="21"/>
      <c r="F18" s="21"/>
      <c r="G18" s="21"/>
      <c r="H18" s="21"/>
      <c r="I18" s="21"/>
      <c r="J18" s="21"/>
      <c r="K18" s="22"/>
      <c r="L18" s="19"/>
    </row>
    <row r="19" spans="2:12" ht="26.85" customHeight="1" x14ac:dyDescent="0.25">
      <c r="B19" s="32" t="s">
        <v>30</v>
      </c>
      <c r="C19" s="32"/>
      <c r="D19" s="32"/>
      <c r="E19" s="32"/>
      <c r="F19" s="32"/>
      <c r="G19" s="32"/>
      <c r="H19" s="32"/>
      <c r="I19" s="32"/>
      <c r="J19" s="32"/>
    </row>
    <row r="20" spans="2:12" ht="33.6" customHeight="1" x14ac:dyDescent="0.25">
      <c r="B20" s="33" t="s">
        <v>31</v>
      </c>
      <c r="C20" s="33"/>
      <c r="D20" s="33"/>
      <c r="E20" s="33"/>
      <c r="F20" s="33"/>
      <c r="G20" s="33"/>
      <c r="H20" s="33"/>
      <c r="I20" s="33"/>
      <c r="J20" s="33"/>
    </row>
    <row r="21" spans="2:12" ht="42.6" customHeight="1" x14ac:dyDescent="0.25">
      <c r="B21" s="34" t="s">
        <v>32</v>
      </c>
      <c r="C21" s="34"/>
      <c r="D21" s="34"/>
      <c r="E21" s="34"/>
      <c r="F21" s="34"/>
      <c r="G21" s="34"/>
      <c r="H21" s="34"/>
      <c r="I21" s="34"/>
      <c r="J21" s="34"/>
    </row>
  </sheetData>
  <sheetProtection selectLockedCells="1" selectUnlockedCells="1"/>
  <mergeCells count="18">
    <mergeCell ref="B16:K16"/>
    <mergeCell ref="B17:K17"/>
    <mergeCell ref="B19:J19"/>
    <mergeCell ref="B20:J20"/>
    <mergeCell ref="B21:J21"/>
    <mergeCell ref="A10:B10"/>
    <mergeCell ref="D10:J10"/>
    <mergeCell ref="B12:K12"/>
    <mergeCell ref="B13:K13"/>
    <mergeCell ref="B14:K14"/>
    <mergeCell ref="B15:K15"/>
    <mergeCell ref="A1:L1"/>
    <mergeCell ref="A2:K2"/>
    <mergeCell ref="A3:L3"/>
    <mergeCell ref="A4:D4"/>
    <mergeCell ref="E4:L4"/>
    <mergeCell ref="A5:D5"/>
    <mergeCell ref="E5:L5"/>
  </mergeCells>
  <pageMargins left="0.31527777777777777" right="0.31527777777777777" top="0.74791666666666667" bottom="0.74791666666666667" header="0.51181102362204722" footer="0.51181102362204722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2026-08-17T09:53:35Z</dcterms:created>
  <dcterms:modified xsi:type="dcterms:W3CDTF">2026-08-17T09:53:36Z</dcterms:modified>
</cp:coreProperties>
</file>