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4240" windowHeight="13740"/>
  </bookViews>
  <sheets>
    <sheet name="Лист1" sheetId="1" r:id="rId1"/>
  </sheets>
  <calcPr calcId="125725" refMode="R1C1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2" i="1"/>
  <c r="AD13"/>
</calcChain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<sst xmlns="http://schemas.openxmlformats.org/spreadsheetml/2006/main" count="90" uniqueCount="70">
  <si>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</si>
  <si>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</si>
  <si>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</si>
  <si>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</si>
  <si>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</si>
  <si>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</si>
  <si>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</si>
  <si>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</si>
  <si>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</si>
  <si>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</si>
  <si>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</si>
  <si>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</si>
  <si>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</si>
  <si>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</si>
  <si>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</si>
  <si>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</si>
  <si>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</si>
  <si>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</si>
  <si>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</si>
  <si>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</si>
  <si>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</si>
  <si>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</si>
  <si>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</si>
  <si>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</si>
  <si>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</si>
  <si>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</si>
  <si>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</si>
  <si>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</si>
  <si>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</si>
  <si>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</si>
  <si>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</si>
  <si>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</si>
  <si>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</si>
  <si>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</si>
  <si>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</si>
  <si>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</si>
  <si>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</si>
  <si>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</si>
  <si>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</si>
  <si>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</si>
  <si>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</si>
  <si>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</si>
  <si>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</si>
  <si>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</si>
  <si>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</si>
  <si>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</si>
  <si>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</si>
  <si>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</si>
  <si>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</si>
  <si>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</si>
  <si>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</si>
  <si>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</si>
  <si>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физической охраны</t>
  </si>
  <si>
    <t>чел.ч</t>
  </si>
  <si>
    <t>138,60 (10%*)
Контракт в ЕИС №2027492344125000125</t>
  </si>
  <si>
    <t>108,49 (13%*, 7.09%**)
Контракт в ЕИС №2025800208025000010</t>
  </si>
  <si>
    <t>114,27 (13%*, 3.57%**)
Контракт в ЕИС №2026400503325000004</t>
  </si>
  <si>
    <t>Поставщик 1</t>
  </si>
  <si>
    <t>Поставщик 2</t>
  </si>
  <si>
    <t>Поставщик 3</t>
  </si>
  <si>
    <t>на оказание услуг физической охраны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</si>
  <si>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</si>
  <si>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</si>
  <si>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</si>
  <si>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</si>
  <si>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</si>
  <si>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</si>
  <si>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</si>
  <si>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Дата подготовки обоснования НМЦК:06.05.2026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</si>
  <si>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193200 руб.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</si>
</sst>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026400503325000004" TargetMode="External"/><Relationship Id="rId2" Type="http://schemas.openxmlformats.org/officeDocument/2006/relationships/hyperlink" Target="http://zakupki.gov.ru/epz/contract/contractCard/common-info.html?reestrNumber=2025800208025000010" TargetMode="External"/><Relationship Id="rId1" Type="http://schemas.openxmlformats.org/officeDocument/2006/relationships/hyperlink" Target="http://zakupki.gov.ru/epz/contract/contractCard/common-info.html?reestrNumber=202749234412500012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zoomScale="80" zoomScaleNormal="100" zoomScaleSheetLayoutView="80" workbookViewId="0">
      <selection activeCell="D16" sqref="D16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32" t="s">
        <v>2</v>
      </c>
      <c r="B6" s="32"/>
      <c r="C6" s="33" t="s">
        <v>63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>
      <c r="A7" s="32" t="s">
        <v>61</v>
      </c>
      <c r="B7" s="32"/>
      <c r="C7" s="33" t="s">
        <v>62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>
      <c r="A10" s="32" t="s">
        <v>4</v>
      </c>
      <c r="B10" s="32" t="s">
        <v>5</v>
      </c>
      <c r="C10" s="32"/>
      <c r="D10" s="35" t="s">
        <v>6</v>
      </c>
      <c r="E10" s="32" t="s">
        <v>7</v>
      </c>
      <c r="F10" s="35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5" t="s">
        <v>64</v>
      </c>
      <c r="AD10" s="8" t="s">
        <v>28</v>
      </c>
    </row>
    <row r="11" spans="1:32" ht="45" customHeight="1">
      <c r="A11" s="32"/>
      <c r="B11" s="32"/>
      <c r="C11" s="32"/>
      <c r="D11" s="35"/>
      <c r="E11" s="32"/>
      <c r="F11" s="3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5"/>
      <c r="AD11" s="10"/>
    </row>
    <row r="12" spans="1:32" ht="52.5" customHeight="1">
      <c r="A12" s="11" t="s">
        <v>51</v>
      </c>
      <c r="B12" s="32" t="s">
        <v>52</v>
      </c>
      <c r="C12" s="32"/>
      <c r="D12" s="7"/>
      <c r="E12" s="11" t="s">
        <v>53</v>
      </c>
      <c r="F12" s="12">
        <v>1380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15.98</v>
      </c>
      <c r="AB12" s="6">
        <v>13.27</v>
      </c>
      <c r="AC12" s="6">
        <v>140</v>
      </c>
      <c r="AD12" s="6">
        <f>AC12*F12</f>
        <v>193200</v>
      </c>
      <c r="AE12" s="13"/>
      <c r="AF12" s="13"/>
    </row>
    <row r="13" spans="1:32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47</v>
      </c>
      <c r="AD13" s="6">
        <f>AD12</f>
        <v>193200</v>
      </c>
    </row>
    <row r="14" spans="1:32" ht="39" customHeight="1">
      <c r="A14" s="39" t="s">
        <v>69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/>
    <row r="17" spans="1:30" ht="15" customHeight="1">
      <c r="A17" s="42" t="s">
        <v>68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>
      <c r="A18" s="43" t="s">
        <v>65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>
      <c r="A19" s="43" t="s">
        <v>66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4" t="s">
        <v>48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8" t="s">
        <v>49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6" t="s">
        <v>67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6" t="s">
        <v>50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