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930" yWindow="195" windowWidth="21600" windowHeight="112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4" i="1" l="1"/>
  <c r="AC13" i="1"/>
  <c r="AC12" i="1"/>
</calcChain>
</file>

<file path=xl/sharedStrings.xml><?xml version="1.0" encoding="utf-8"?>
<sst xmlns="http://schemas.openxmlformats.org/spreadsheetml/2006/main" count="112" uniqueCount="74">
  <si>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</si>
  <si>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</si>
  <si>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</si>
  <si>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</si>
  <si>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</si>
  <si>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</si>
  <si>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</si>
  <si>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</si>
  <si>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</si>
  <si>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</si>
  <si>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</si>
  <si>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</si>
  <si>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</si>
  <si>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</si>
  <si>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</si>
  <si>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</si>
  <si>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</si>
  <si>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</si>
  <si>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</si>
  <si>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</si>
  <si>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</si>
  <si>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</si>
  <si>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</si>
  <si>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</si>
  <si>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</si>
  <si>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</si>
  <si>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</si>
  <si>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</si>
  <si>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</si>
  <si>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</si>
  <si>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</si>
  <si>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</si>
  <si>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</si>
  <si>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</si>
  <si>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</si>
  <si>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</si>
  <si>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</si>
  <si>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</si>
  <si>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</si>
  <si>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</si>
  <si>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</si>
  <si>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</si>
  <si>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</si>
  <si>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</si>
  <si>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</si>
  <si>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</si>
  <si>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</si>
  <si>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</si>
  <si>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</si>
  <si>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</si>
  <si>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</si>
  <si>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Бензин автомобильный АИ-92 </t>
  </si>
  <si>
    <t>л (дм³)</t>
  </si>
  <si>
    <t>2</t>
  </si>
  <si>
    <t xml:space="preserve">Топливо дизельное </t>
  </si>
  <si>
    <t>Поставщик 1</t>
  </si>
  <si>
    <t>Поставщик 2</t>
  </si>
  <si>
    <t>Поставщик 3</t>
  </si>
  <si>
    <t>Дата подготовки обоснования НМЦК:26.08.2026</t>
  </si>
  <si>
    <t>на поставку ГСМ с использованием пластиковых карт через сеть АЗС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</si>
  <si>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</si>
  <si>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</si>
  <si>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</si>
  <si>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</si>
  <si>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</si>
  <si>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</si>
  <si>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</si>
  <si>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69,14 (13%*, 6.62%**)
Контракт в ЕИС №2322300255025000067</t>
  </si>
  <si>
    <t>70,73 (13%*, 8.1%**)
Контракт в ЕИС №3324150009025000001</t>
  </si>
  <si>
    <t>70,08 (13%*, 4.99%**)
Контракт в ЕИС №2400000057625000123</t>
  </si>
  <si>
    <t>81,57 (17%*, 4.99%**)
Контракт в ЕИС №3760901392225000010</t>
  </si>
  <si>
    <t>83,21 (13%*, 4.99%**)
Контракт в ЕИС №2400000057625000123</t>
  </si>
  <si>
    <t>79,51 (13%*, 10.14%**)
Контракт в ЕИС №3322100507325000001</t>
  </si>
  <si>
    <t>На основании проведенного анализа рынка и расчетов, НМЦК составляет: 2 525 610,00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</si>
</sst>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240000005762500012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324150009025000001" TargetMode="External"/><Relationship Id="rId1" Type="http://schemas.openxmlformats.org/officeDocument/2006/relationships/hyperlink" Target="http://zakupki.gov.ru/epz/contract/contractCard/common-info.html?reestrNumber=2322300255025000067" TargetMode="External"/><Relationship Id="rId6" Type="http://schemas.openxmlformats.org/officeDocument/2006/relationships/hyperlink" Target="http://zakupki.gov.ru/epz/contract/contractCard/common-info.html?reestrNumber=3322100507325000001" TargetMode="External"/><Relationship Id="rId5" Type="http://schemas.openxmlformats.org/officeDocument/2006/relationships/hyperlink" Target="http://zakupki.gov.ru/epz/contract/contractCard/common-info.html?reestrNumber=2400000057625000123" TargetMode="External"/><Relationship Id="rId4" Type="http://schemas.openxmlformats.org/officeDocument/2006/relationships/hyperlink" Target="http://zakupki.gov.ru/epz/contract/contractCard/common-info.html?reestrNumber=376090139222500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8"/>
  <sheetViews>
    <sheetView tabSelected="1" view="pageBreakPreview" zoomScaleNormal="100" zoomScaleSheetLayoutView="100" workbookViewId="0">
      <selection activeCell="A16" sqref="A16:AC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25" t="s">
        <v>2</v>
      </c>
      <c r="B6" s="25"/>
      <c r="C6" s="45" t="s">
        <v>62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</row>
    <row r="7" spans="1:31" ht="42" customHeight="1" x14ac:dyDescent="0.25">
      <c r="A7" s="25" t="s">
        <v>60</v>
      </c>
      <c r="B7" s="25"/>
      <c r="C7" s="45" t="s">
        <v>61</v>
      </c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</row>
    <row r="8" spans="1:31" ht="43.5" customHeight="1" x14ac:dyDescent="0.25">
      <c r="A8" s="40" t="s">
        <v>59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3"/>
    </row>
    <row r="9" spans="1:31" ht="125.25" customHeight="1" x14ac:dyDescent="0.25">
      <c r="A9" s="46" t="s">
        <v>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</row>
    <row r="10" spans="1:31" ht="30" customHeight="1" x14ac:dyDescent="0.25">
      <c r="A10" s="25" t="s">
        <v>4</v>
      </c>
      <c r="B10" s="25" t="s">
        <v>5</v>
      </c>
      <c r="C10" s="25"/>
      <c r="D10" s="25" t="s">
        <v>6</v>
      </c>
      <c r="E10" s="47" t="s">
        <v>7</v>
      </c>
      <c r="F10" s="6" t="s">
        <v>55</v>
      </c>
      <c r="G10" s="6" t="s">
        <v>56</v>
      </c>
      <c r="H10" s="6" t="s">
        <v>57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7" t="s">
        <v>63</v>
      </c>
      <c r="AC10" s="8" t="s">
        <v>27</v>
      </c>
    </row>
    <row r="11" spans="1:31" ht="45" customHeight="1" x14ac:dyDescent="0.25">
      <c r="A11" s="25"/>
      <c r="B11" s="25"/>
      <c r="C11" s="25"/>
      <c r="D11" s="25"/>
      <c r="E11" s="47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7"/>
      <c r="AC11" s="10"/>
    </row>
    <row r="12" spans="1:31" ht="52.5" customHeight="1" x14ac:dyDescent="0.25">
      <c r="A12" s="11" t="s">
        <v>50</v>
      </c>
      <c r="B12" s="25" t="s">
        <v>51</v>
      </c>
      <c r="C12" s="25"/>
      <c r="D12" s="11" t="s">
        <v>52</v>
      </c>
      <c r="E12" s="12">
        <v>7000</v>
      </c>
      <c r="F12" s="24" t="s">
        <v>67</v>
      </c>
      <c r="G12" s="24" t="s">
        <v>68</v>
      </c>
      <c r="H12" s="24" t="s">
        <v>69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2.48</v>
      </c>
      <c r="AA12" s="6">
        <v>3.19</v>
      </c>
      <c r="AB12" s="6">
        <v>69.98</v>
      </c>
      <c r="AC12" s="6">
        <f>E12*AB12</f>
        <v>489860</v>
      </c>
      <c r="AD12" s="13"/>
      <c r="AE12" s="13"/>
    </row>
    <row r="13" spans="1:31" ht="52.5" customHeight="1" x14ac:dyDescent="0.25">
      <c r="A13" s="11" t="s">
        <v>53</v>
      </c>
      <c r="B13" s="25" t="s">
        <v>54</v>
      </c>
      <c r="C13" s="25"/>
      <c r="D13" s="11" t="s">
        <v>52</v>
      </c>
      <c r="E13" s="12">
        <v>25000</v>
      </c>
      <c r="F13" s="24" t="s">
        <v>70</v>
      </c>
      <c r="G13" s="24" t="s">
        <v>71</v>
      </c>
      <c r="H13" s="24" t="s">
        <v>72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1.98</v>
      </c>
      <c r="AA13" s="6">
        <v>2.12</v>
      </c>
      <c r="AB13" s="6">
        <v>81.430000000000007</v>
      </c>
      <c r="AC13" s="6">
        <f>AB13*E13</f>
        <v>2035750.0000000002</v>
      </c>
      <c r="AD13" s="13"/>
      <c r="AE13" s="13"/>
    </row>
    <row r="14" spans="1:31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B14" s="11" t="s">
        <v>46</v>
      </c>
      <c r="AC14" s="6">
        <f>AC12+AC13</f>
        <v>2525610</v>
      </c>
    </row>
    <row r="15" spans="1:31" x14ac:dyDescent="0.25">
      <c r="A15" s="29" t="s">
        <v>73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1"/>
    </row>
    <row r="16" spans="1:31" x14ac:dyDescent="0.2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</row>
    <row r="18" spans="1:29" x14ac:dyDescent="0.25">
      <c r="A18" s="32" t="s">
        <v>58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3" t="s">
        <v>64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</row>
    <row r="20" spans="1:29" x14ac:dyDescent="0.25">
      <c r="A20" s="33" t="s">
        <v>65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</row>
    <row r="21" spans="1:29" ht="15.75" thickBot="1" x14ac:dyDescent="0.3">
      <c r="A21" s="1"/>
      <c r="B21" s="1"/>
      <c r="C21" s="1"/>
      <c r="D21" s="1"/>
      <c r="E21" s="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9" ht="15.75" thickBot="1" x14ac:dyDescent="0.3">
      <c r="A22" s="34" t="s">
        <v>47</v>
      </c>
      <c r="B22" s="35"/>
      <c r="C22" s="35"/>
      <c r="D22" s="14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x14ac:dyDescent="0.25">
      <c r="A23" s="36"/>
      <c r="B23" s="37"/>
      <c r="C23" s="37"/>
      <c r="D23" s="15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ht="15.75" thickBot="1" x14ac:dyDescent="0.3">
      <c r="A24" s="38" t="s">
        <v>48</v>
      </c>
      <c r="B24" s="39"/>
      <c r="C24" s="39"/>
      <c r="D24" s="17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x14ac:dyDescent="0.25">
      <c r="A25" s="36" t="s">
        <v>66</v>
      </c>
      <c r="B25" s="37"/>
      <c r="C25" s="37"/>
      <c r="D25" s="18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ht="16.5" thickBot="1" x14ac:dyDescent="0.3">
      <c r="A26" s="26" t="s">
        <v>49</v>
      </c>
      <c r="B26" s="27"/>
      <c r="C26" s="27"/>
      <c r="D26" s="19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2"/>
      <c r="B27" s="22"/>
      <c r="C27" s="22"/>
      <c r="D27" s="22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"/>
      <c r="AA27" s="3"/>
      <c r="AB27" s="3"/>
    </row>
    <row r="28" spans="1:29" ht="15.75" x14ac:dyDescent="0.25">
      <c r="A28" s="23" t="s">
        <v>0</v>
      </c>
    </row>
  </sheetData>
  <mergeCells count="25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B13:C13"/>
    <mergeCell ref="A26:C26"/>
    <mergeCell ref="A14:Z14"/>
    <mergeCell ref="A15:AC15"/>
    <mergeCell ref="A18:AC18"/>
    <mergeCell ref="A19:AC19"/>
    <mergeCell ref="A20:AC20"/>
    <mergeCell ref="A22:C22"/>
    <mergeCell ref="A23:C23"/>
    <mergeCell ref="A24:C24"/>
    <mergeCell ref="A25:C25"/>
    <mergeCell ref="A16:AC16"/>
  </mergeCells>
  <hyperlinks>
    <hyperlink ref="F12" r:id="rId1" display="75,14 (13%*, 6.62%**)_x000a_Контракт в ЕИС №2322300255025000067"/>
    <hyperlink ref="G12" r:id="rId2" display="79,73 (13%*, 8.1%**)_x000a_Контракт в ЕИС №3324150009025000001"/>
    <hyperlink ref="H12" r:id="rId3" display="79,08 (13%*, 4.99%**)_x000a_Контракт в ЕИС №2400000057625000123"/>
    <hyperlink ref="F13" r:id="rId4" display="91,57 (17%*, 4.99%**)_x000a_Контракт в ЕИС №3760901392225000010"/>
    <hyperlink ref="G13" r:id="rId5" display="93,21 (13%*, 4.99%**)_x000a_Контракт в ЕИС №2400000057625000123"/>
    <hyperlink ref="H13" r:id="rId6" display="95,51 (13%*, 10.14%**)_x000a_Контракт в ЕИС №3322100507325000001"/>
  </hyperlinks>
  <pageMargins left="0.39370078740157483" right="0.39370078740157483" top="0.39370078740157483" bottom="0.39370078740157483" header="0" footer="0"/>
  <pageSetup paperSize="9" scale="62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2026-09-02T08:33:24Z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