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8680" yWindow="-120" windowWidth="29040" windowHeight="1572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5" i="1" l="1"/>
  <c r="C5" i="1"/>
  <c r="D3" i="1"/>
  <c r="D8" i="1" s="1"/>
  <c r="C8" i="1" l="1"/>
</calcChain>
</file>

<file path=xl/sharedStrings.xml><?xml version="1.0" encoding="utf-8"?>
<sst xmlns="http://schemas.openxmlformats.org/spreadsheetml/2006/main" count="10" uniqueCount="10">
  <si>
    <t>Цена договора</t>
  </si>
  <si>
    <t>Итоговый рейтинг</t>
  </si>
  <si>
    <t>Количество баллов, присуждаемых по стоимостному критерию оценки «Цена договора», определяется по формуле:
где:
где ЦБi – количество баллов по критерию;
Цmin – минимальное предложение из сделанных участниками закупки;
Цi – предложение участника, которое оценивается.</t>
  </si>
  <si>
    <t>Опыт исполнения аналогичных договоров (Максимальная цена одного договора) (ПБi)</t>
  </si>
  <si>
    <t>Значимость стоимостного подкритерия оценки: 50%
Коэффициент значимости (КЗ) равен 0,5
Опыт исполнения аналогичных договоров (Максимальная цена одного договора) сравнивается с использованием следующей формулы: 
ПБi  = 100 x (Пi / Пmax)
где:
где ПБi - количество баллов по показателю;
Пi - наибольшая цена одного договора (контракта) из представленных в оцениваемой заявке на участие в запросе предложений;
Пmax - наибольшая цена одного договора (контракта) из представленных всеми участниками закупки;
В случае отсутствия документов, подтверждающих опыт оказания аналогичных услуг, Участнику по данному критерию присваивается оценка «0»
Рейтинг, присуждаемый заявке по критерию «Размер страховых резервов Участника», определяется по формуле:
RСi = Bi × 0,10, где: 
RBi – рейтинг, присуждаемый i-й заявке по указанному критерию;
Bi – значение в баллах, присуждаемое i-й заявке по указанному критерию;
0,10 – коэффициент значимости по критерию «Размер страховых резервов Участника».</t>
  </si>
  <si>
    <t>Деловая репутация участника закупок: (ЭКГ-рейтинг) (ПБ2)</t>
  </si>
  <si>
    <t>Категория (уровень) участника в ЭКГ-рейтинге	Количество присуждаемых баллов
Лидер (Уровень ААА)
От 101	   100 баллов
Продвинутый (Уровень АА 91-100, А 81-90)	   90 баллов
Средний (Уровень ВВВ 71-80, ВВ, 61-70, В 51-60 )	   70 баллов
Базовый ( ССС 41-50; СС 31-40; 
С меньше 31)	    50 баллов
Нулевой уровень / Отсутствие в рейтинге	    0 баллов</t>
  </si>
  <si>
    <t>20260913_192055_Индивидуальный_предприниматель_Сопов_Михаил_Викторович_79591</t>
  </si>
  <si>
    <t>РАСЧЕТ БАЛЛОВ</t>
  </si>
  <si>
    <t>20260911_152252_Общество_с_ ограниченной_ответственностью_ТОРГЛИДЕР_79582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</si>
</sst>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24"/>
      <color rgb="FFFF0000"/>
      <name val="Broadway"/>
      <family val="5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0" fillId="2" borderId="0" xfId="0" applyFill="1"/>
    <xf numFmtId="0" fontId="1" fillId="0" borderId="0" xfId="0" applyFont="1"/>
    <xf numFmtId="0" fontId="0" fillId="3" borderId="0" xfId="0" applyFill="1"/>
    <xf numFmtId="0" fontId="0" fillId="4" borderId="0" xfId="0" applyFill="1"/>
    <xf numFmtId="16" fontId="0" fillId="0" borderId="0" xfId="0" applyNumberFormat="1" applyAlignment="1">
      <alignment wrapText="1"/>
    </xf>
    <xf numFmtId="0" fontId="0" fillId="4" borderId="1" xfId="0" applyFill="1" applyBorder="1" applyAlignment="1">
      <alignment wrapText="1"/>
    </xf>
    <xf numFmtId="16" fontId="5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2" fillId="8" borderId="0" xfId="0" applyNumberFormat="1" applyFont="1" applyFill="1" applyAlignment="1">
      <alignment horizontal="center" wrapText="1"/>
    </xf>
    <xf numFmtId="2" fontId="0" fillId="8" borderId="0" xfId="0" applyNumberFormat="1" applyFill="1" applyAlignment="1">
      <alignment horizontal="center" wrapText="1"/>
    </xf>
    <xf numFmtId="0" fontId="0" fillId="8" borderId="0" xfId="0" applyFill="1"/>
    <xf numFmtId="4" fontId="0" fillId="8" borderId="0" xfId="0" applyNumberFormat="1" applyFill="1"/>
    <xf numFmtId="0" fontId="0" fillId="8" borderId="0" xfId="0" applyFill="1" applyAlignment="1">
      <alignment horizontal="center" wrapText="1"/>
    </xf>
    <xf numFmtId="0" fontId="0" fillId="8" borderId="0" xfId="0" applyFill="1" applyAlignment="1">
      <alignment wrapText="1"/>
    </xf>
    <xf numFmtId="0" fontId="0" fillId="8" borderId="0" xfId="0" applyFill="1" applyAlignment="1">
      <alignment horizontal="center"/>
    </xf>
    <xf numFmtId="49" fontId="0" fillId="8" borderId="0" xfId="0" applyNumberFormat="1" applyFill="1" applyAlignment="1">
      <alignment wrapText="1"/>
    </xf>
    <xf numFmtId="3" fontId="0" fillId="8" borderId="0" xfId="0" applyNumberFormat="1" applyFill="1"/>
    <xf numFmtId="49" fontId="0" fillId="8" borderId="0" xfId="0" applyNumberFormat="1" applyFill="1"/>
    <xf numFmtId="164" fontId="0" fillId="8" borderId="0" xfId="0" applyNumberFormat="1" applyFill="1"/>
    <xf numFmtId="2" fontId="0" fillId="8" borderId="0" xfId="0" applyNumberFormat="1" applyFill="1"/>
    <xf numFmtId="0" fontId="3" fillId="8" borderId="0" xfId="1" applyFill="1"/>
    <xf numFmtId="0" fontId="0" fillId="3" borderId="2" xfId="0" applyFill="1" applyBorder="1"/>
    <xf numFmtId="0" fontId="0" fillId="4" borderId="2" xfId="0" applyFill="1" applyBorder="1"/>
    <xf numFmtId="16" fontId="0" fillId="0" borderId="2" xfId="0" applyNumberFormat="1" applyBorder="1" applyAlignment="1">
      <alignment wrapText="1"/>
    </xf>
    <xf numFmtId="0" fontId="0" fillId="0" borderId="1" xfId="0" applyBorder="1"/>
    <xf numFmtId="0" fontId="7" fillId="5" borderId="1" xfId="0" applyFont="1" applyFill="1" applyBorder="1"/>
    <xf numFmtId="0" fontId="8" fillId="5" borderId="1" xfId="0" applyFont="1" applyFill="1" applyBorder="1" applyAlignment="1">
      <alignment horizontal="left" wrapText="1"/>
    </xf>
    <xf numFmtId="0" fontId="8" fillId="5" borderId="1" xfId="0" applyFont="1" applyFill="1" applyBorder="1" applyAlignment="1">
      <alignment wrapText="1"/>
    </xf>
    <xf numFmtId="164" fontId="6" fillId="3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/>
    </xf>
    <xf numFmtId="4" fontId="8" fillId="6" borderId="1" xfId="0" applyNumberFormat="1" applyFont="1" applyFill="1" applyBorder="1" applyAlignment="1">
      <alignment horizontal="center" wrapText="1"/>
    </xf>
    <xf numFmtId="2" fontId="8" fillId="2" borderId="1" xfId="0" applyNumberFormat="1" applyFont="1" applyFill="1" applyBorder="1" applyAlignment="1">
      <alignment horizontal="center"/>
    </xf>
    <xf numFmtId="2" fontId="8" fillId="6" borderId="1" xfId="0" applyNumberFormat="1" applyFont="1" applyFill="1" applyBorder="1" applyAlignment="1">
      <alignment horizontal="center" wrapText="1"/>
    </xf>
    <xf numFmtId="2" fontId="8" fillId="6" borderId="1" xfId="0" applyNumberFormat="1" applyFont="1" applyFill="1" applyBorder="1" applyAlignment="1">
      <alignment horizontal="center"/>
    </xf>
    <xf numFmtId="165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 wrapText="1"/>
    </xf>
    <xf numFmtId="0" fontId="8" fillId="7" borderId="2" xfId="0" applyFont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tabSelected="1" zoomScale="84" zoomScaleNormal="84" workbookViewId="0">
      <selection activeCell="A5" sqref="A5"/>
    </sheetView>
  </sheetViews>
  <sheetFormatPr defaultRowHeight="15" x14ac:dyDescent="0.25"/>
  <cols>
    <col min="1" max="1" width="103.28515625" customWidth="1"/>
    <col min="3" max="3" width="44.7109375" customWidth="1"/>
    <col min="4" max="4" width="41" customWidth="1"/>
    <col min="5" max="5" width="29.28515625" customWidth="1"/>
    <col min="6" max="6" width="26" customWidth="1"/>
    <col min="7" max="7" width="27.140625" customWidth="1"/>
    <col min="12" max="12" width="21.28515625" customWidth="1"/>
    <col min="13" max="13" width="20.85546875" customWidth="1"/>
    <col min="15" max="17" width="12.42578125" bestFit="1" customWidth="1"/>
    <col min="20" max="20" width="13.5703125" bestFit="1" customWidth="1"/>
  </cols>
  <sheetData>
    <row r="1" spans="1:25" ht="60" customHeight="1" x14ac:dyDescent="0.25">
      <c r="A1" s="40" t="s">
        <v>8</v>
      </c>
      <c r="B1" s="28"/>
      <c r="C1" s="41" t="s">
        <v>7</v>
      </c>
      <c r="D1" s="41" t="s">
        <v>9</v>
      </c>
      <c r="E1" s="19"/>
      <c r="F1" s="19"/>
      <c r="G1" s="19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s="5" customFormat="1" ht="32.25" customHeight="1" x14ac:dyDescent="0.3">
      <c r="A2" s="29" t="s">
        <v>0</v>
      </c>
      <c r="B2" s="25"/>
      <c r="C2" s="32">
        <v>430720</v>
      </c>
      <c r="D2" s="32">
        <v>448000</v>
      </c>
      <c r="E2" s="19"/>
      <c r="F2" s="20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s="3" customFormat="1" ht="108" customHeight="1" x14ac:dyDescent="0.3">
      <c r="A3" s="8" t="s">
        <v>2</v>
      </c>
      <c r="B3" s="42">
        <v>0.3</v>
      </c>
      <c r="C3" s="35">
        <f>C2/C2*100</f>
        <v>100</v>
      </c>
      <c r="D3" s="36">
        <f>C2/D2*100</f>
        <v>96.142857142857139</v>
      </c>
      <c r="E3" s="21"/>
      <c r="F3" s="21"/>
      <c r="G3" s="22"/>
      <c r="H3" s="14"/>
      <c r="I3" s="14"/>
      <c r="J3" s="14"/>
      <c r="K3" s="14"/>
      <c r="L3" s="14"/>
      <c r="M3" s="14"/>
      <c r="N3" s="14"/>
      <c r="O3" s="15"/>
      <c r="P3" s="14"/>
      <c r="Q3" s="15"/>
      <c r="R3" s="14"/>
      <c r="S3" s="24"/>
      <c r="T3" s="15"/>
      <c r="U3" s="14"/>
      <c r="V3" s="14"/>
      <c r="W3" s="14"/>
      <c r="X3" s="14"/>
      <c r="Y3" s="14"/>
    </row>
    <row r="4" spans="1:25" s="6" customFormat="1" ht="51" customHeight="1" x14ac:dyDescent="0.3">
      <c r="A4" s="30" t="s">
        <v>3</v>
      </c>
      <c r="B4" s="42">
        <v>0.5</v>
      </c>
      <c r="C4" s="33">
        <v>13215590.08</v>
      </c>
      <c r="D4" s="34">
        <v>100667415.94</v>
      </c>
      <c r="E4" s="23"/>
      <c r="F4" s="23"/>
      <c r="G4" s="23"/>
      <c r="H4" s="14"/>
      <c r="I4" s="14"/>
      <c r="J4" s="14"/>
      <c r="K4" s="14"/>
      <c r="L4" s="14"/>
      <c r="M4" s="14"/>
      <c r="N4" s="14"/>
      <c r="O4" s="15"/>
      <c r="P4" s="15"/>
      <c r="Q4" s="15"/>
      <c r="R4" s="14"/>
      <c r="S4" s="24"/>
      <c r="T4" s="15"/>
      <c r="U4" s="14"/>
      <c r="V4" s="14"/>
      <c r="W4" s="14"/>
      <c r="X4" s="14"/>
      <c r="Y4" s="14"/>
    </row>
    <row r="5" spans="1:25" s="6" customFormat="1" ht="309.75" customHeight="1" x14ac:dyDescent="0.3">
      <c r="A5" s="8" t="s">
        <v>4</v>
      </c>
      <c r="B5" s="26"/>
      <c r="C5" s="37">
        <f>100*(C4/D4)</f>
        <v>13.127971902921184</v>
      </c>
      <c r="D5" s="38">
        <f>100*(D4/D4)</f>
        <v>100</v>
      </c>
      <c r="E5" s="23"/>
      <c r="F5" s="23"/>
      <c r="G5" s="23"/>
      <c r="H5" s="14"/>
      <c r="I5" s="14"/>
      <c r="J5" s="14"/>
      <c r="K5" s="14"/>
      <c r="L5" s="14"/>
      <c r="M5" s="14"/>
      <c r="N5" s="14"/>
      <c r="O5" s="15"/>
      <c r="P5" s="15"/>
      <c r="Q5" s="15"/>
      <c r="R5" s="14"/>
      <c r="S5" s="24"/>
      <c r="T5" s="15"/>
      <c r="U5" s="14"/>
      <c r="V5" s="14"/>
      <c r="W5" s="14"/>
      <c r="X5" s="14"/>
      <c r="Y5" s="14"/>
    </row>
    <row r="6" spans="1:25" s="6" customFormat="1" ht="25.5" customHeight="1" x14ac:dyDescent="0.3">
      <c r="A6" s="31" t="s">
        <v>5</v>
      </c>
      <c r="B6" s="26"/>
      <c r="C6" s="33">
        <v>102</v>
      </c>
      <c r="D6" s="34">
        <v>63</v>
      </c>
      <c r="E6" s="23"/>
      <c r="F6" s="23"/>
      <c r="G6" s="23"/>
      <c r="H6" s="14"/>
      <c r="I6" s="14"/>
      <c r="J6" s="14"/>
      <c r="K6" s="14"/>
      <c r="L6" s="14"/>
      <c r="M6" s="14"/>
      <c r="N6" s="14"/>
      <c r="O6" s="15"/>
      <c r="P6" s="15"/>
      <c r="Q6" s="15"/>
      <c r="R6" s="14"/>
      <c r="S6" s="24"/>
      <c r="T6" s="15"/>
      <c r="U6" s="14"/>
      <c r="V6" s="14"/>
      <c r="W6" s="14"/>
      <c r="X6" s="14"/>
      <c r="Y6" s="14"/>
    </row>
    <row r="7" spans="1:25" s="6" customFormat="1" ht="129" customHeight="1" x14ac:dyDescent="0.3">
      <c r="A7" s="8" t="s">
        <v>6</v>
      </c>
      <c r="B7" s="42">
        <v>0.2</v>
      </c>
      <c r="C7" s="37">
        <v>100</v>
      </c>
      <c r="D7" s="38">
        <v>70</v>
      </c>
      <c r="E7" s="23"/>
      <c r="F7" s="23"/>
      <c r="G7" s="23"/>
      <c r="H7" s="14"/>
      <c r="I7" s="14"/>
      <c r="J7" s="14"/>
      <c r="K7" s="14"/>
      <c r="L7" s="14"/>
      <c r="M7" s="14"/>
      <c r="N7" s="14"/>
      <c r="O7" s="15"/>
      <c r="P7" s="15"/>
      <c r="Q7" s="15"/>
      <c r="R7" s="14"/>
      <c r="S7" s="24"/>
      <c r="T7" s="15"/>
      <c r="U7" s="14"/>
      <c r="V7" s="14"/>
      <c r="W7" s="14"/>
      <c r="X7" s="14"/>
      <c r="Y7" s="14"/>
    </row>
    <row r="8" spans="1:25" ht="56.25" customHeight="1" x14ac:dyDescent="0.4">
      <c r="A8" s="9" t="s">
        <v>1</v>
      </c>
      <c r="B8" s="27"/>
      <c r="C8" s="39">
        <f>C3*B3+C5*B4+C7*B7</f>
        <v>56.563985951460594</v>
      </c>
      <c r="D8" s="39">
        <f>D3*B3+D5*B4+D7*B7</f>
        <v>92.842857142857142</v>
      </c>
      <c r="E8" s="7"/>
      <c r="O8" s="2"/>
    </row>
    <row r="9" spans="1:25" ht="164.25" customHeight="1" x14ac:dyDescent="0.25">
      <c r="A9" s="12"/>
      <c r="B9" s="13"/>
      <c r="C9" s="13"/>
      <c r="D9" s="13"/>
      <c r="E9" s="13"/>
      <c r="F9" s="14"/>
      <c r="G9" s="14"/>
      <c r="H9" s="14"/>
      <c r="I9" s="14"/>
      <c r="J9" s="14"/>
      <c r="K9" s="14"/>
      <c r="L9" s="14"/>
      <c r="M9" s="14"/>
      <c r="N9" s="14"/>
      <c r="O9" s="15"/>
      <c r="P9" s="14"/>
      <c r="Q9" s="14"/>
      <c r="R9" s="14"/>
      <c r="S9" s="14"/>
      <c r="T9" s="14"/>
    </row>
    <row r="10" spans="1:25" s="3" customFormat="1" ht="63" customHeight="1" x14ac:dyDescent="0.25">
      <c r="A10" s="16"/>
      <c r="B10" s="16"/>
      <c r="C10" s="16"/>
      <c r="D10" s="16"/>
      <c r="E10" s="16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5" x14ac:dyDescent="0.25">
      <c r="A11" s="14"/>
      <c r="B11" s="14"/>
      <c r="C11" s="17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5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5" s="3" customFormat="1" x14ac:dyDescent="0.25">
      <c r="A13" s="18"/>
      <c r="B13" s="18"/>
      <c r="C13" s="18"/>
      <c r="D13" s="18"/>
      <c r="E13" s="18"/>
      <c r="F13" s="14"/>
      <c r="G13" s="14"/>
      <c r="H13" s="14"/>
      <c r="I13" s="14"/>
      <c r="J13" s="14"/>
      <c r="K13" s="14"/>
      <c r="L13" s="16"/>
      <c r="M13" s="16"/>
      <c r="N13" s="16"/>
      <c r="O13" s="16"/>
      <c r="P13" s="16"/>
      <c r="Q13" s="16"/>
      <c r="R13" s="16"/>
      <c r="S13" s="16"/>
      <c r="T13" s="14"/>
    </row>
    <row r="14" spans="1:25" ht="62.25" customHeight="1" x14ac:dyDescent="0.25">
      <c r="A14" s="14"/>
      <c r="B14" s="14"/>
      <c r="C14" s="17"/>
      <c r="D14" s="17"/>
      <c r="E14" s="17"/>
      <c r="F14" s="14"/>
      <c r="G14" s="14"/>
      <c r="H14" s="14"/>
      <c r="I14" s="14"/>
      <c r="J14" s="14"/>
      <c r="K14" s="14"/>
      <c r="L14" s="16"/>
      <c r="M14" s="16"/>
      <c r="N14" s="16"/>
      <c r="O14" s="16"/>
      <c r="P14" s="16"/>
      <c r="Q14" s="16"/>
      <c r="R14" s="16"/>
      <c r="S14" s="16"/>
      <c r="T14" s="14"/>
    </row>
    <row r="15" spans="1:25" x14ac:dyDescent="0.25">
      <c r="C15" s="17"/>
      <c r="D15" s="17"/>
      <c r="E15" s="17"/>
    </row>
    <row r="16" spans="1:25" x14ac:dyDescent="0.25">
      <c r="C16" s="1"/>
      <c r="D16" s="1"/>
      <c r="E16" s="1"/>
      <c r="L16" s="10"/>
      <c r="M16" s="11"/>
      <c r="N16" s="11"/>
      <c r="O16" s="11"/>
      <c r="P16" s="11"/>
    </row>
    <row r="17" spans="1:1" x14ac:dyDescent="0.25">
      <c r="A17" s="4"/>
    </row>
  </sheetData>
  <mergeCells count="4">
    <mergeCell ref="L16:P16"/>
    <mergeCell ref="L13:S14"/>
    <mergeCell ref="A10:E10"/>
    <mergeCell ref="A13:E1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Личманова Оксана Юрьевна</dc:creator>
  <cp:lastModifiedBy>UserNew</cp:lastModifiedBy>
  <dcterms:created xsi:type="dcterms:W3CDTF">2026-03-18T02:05:09Z</dcterms:created>
  <dcterms:modified xsi:type="dcterms:W3CDTF">2026-09-15T12:12:27Z</dcterms:modified>
</cp:coreProperties>
</file>