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6500" yWindow="1395" windowWidth="29535" windowHeight="172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24" i="1" l="1"/>
  <c r="AD23" i="1"/>
  <c r="AD22" i="1"/>
  <c r="AD20" i="1"/>
  <c r="AD19" i="1"/>
  <c r="AD18" i="1"/>
  <c r="AD17" i="1"/>
  <c r="AD16" i="1"/>
  <c r="AD15" i="1"/>
  <c r="AD14" i="1"/>
  <c r="AC24" i="1"/>
  <c r="AC23" i="1"/>
  <c r="AC22" i="1"/>
  <c r="AC21" i="1"/>
  <c r="AD21" i="1" s="1"/>
  <c r="AD25" i="1" s="1"/>
  <c r="AC20" i="1"/>
  <c r="AC19" i="1"/>
  <c r="AC18" i="1"/>
  <c r="AC17" i="1"/>
  <c r="AC16" i="1"/>
  <c r="AC15" i="1"/>
  <c r="AD13" i="1"/>
  <c r="AC14" i="1"/>
  <c r="AD12" i="1"/>
  <c r="AC13" i="1"/>
  <c r="AC12" i="1"/>
</calcChain>
</file>

<file path=xl/sharedStrings.xml><?xml version="1.0" encoding="utf-8"?>
<sst xmlns="http://schemas.openxmlformats.org/spreadsheetml/2006/main" count="303" uniqueCount="87">
  <si>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</si>
  <si>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</si>
  <si>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</si>
  <si>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</si>
  <si>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</si>
  <si>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</si>
  <si>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</si>
  <si>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</si>
  <si>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</si>
  <si>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</si>
  <si>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</si>
  <si>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</si>
  <si>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</si>
  <si>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</si>
  <si>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</si>
  <si>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</si>
  <si>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</si>
  <si>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</si>
  <si>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</si>
  <si>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</si>
  <si>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</si>
  <si>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</si>
  <si>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</si>
  <si>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</si>
  <si>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</si>
  <si>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</si>
  <si>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</si>
  <si>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</si>
  <si>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</si>
  <si>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</si>
  <si>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</si>
  <si>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</si>
  <si>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</si>
  <si>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</si>
  <si>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</si>
  <si>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</si>
  <si>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</si>
  <si>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</si>
  <si>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</si>
  <si>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</si>
  <si>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</si>
  <si>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</si>
  <si>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</si>
  <si>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</si>
  <si>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</si>
  <si>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</si>
  <si>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</si>
  <si>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</si>
  <si>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</si>
  <si>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</si>
  <si>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</si>
  <si>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шт</t>
  </si>
  <si>
    <t>32.30.14.112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</si>
  <si>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</si>
  <si>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</si>
  <si>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</si>
  <si>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</si>
  <si>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</si>
  <si>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</si>
  <si>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</si>
  <si>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</si>
  <si>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</si>
  <si>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Поставщик 1</t>
  </si>
  <si>
    <t>Поставщик 2</t>
  </si>
  <si>
    <t>Поставщик 3</t>
  </si>
  <si>
    <t>Используемый метод определения НМЦК
с обоснованием:</t>
  </si>
  <si>
    <t>Характеристики объекта закупки указаны в описании объекта закупки</t>
  </si>
  <si>
    <t>Средняя цена (руб.)</t>
  </si>
  <si>
    <t>Специалист по закупкам</t>
  </si>
  <si>
    <t>/ Серых Н.В.</t>
  </si>
  <si>
    <t xml:space="preserve">Обоснование начальной (максимальной) цены договора, 
цены контракта, заключаемого с единственным поставщиком (подрядчиком, исполнителем)           </t>
  </si>
  <si>
    <t>Приложение №3</t>
  </si>
  <si>
    <t>Булава гимнастическая CHACOTT FIG New Mark 41см</t>
  </si>
  <si>
    <t>Булава гимнастическая CHACOTT FIG New Mark 45,5см</t>
  </si>
  <si>
    <t>Булава гимнастическая SASAKI M35 45см</t>
  </si>
  <si>
    <t>Обруч гимнастический Pastorelli Rodeo 85см</t>
  </si>
  <si>
    <t>Обруч гимнастический Pastorelli Rodeo 90см</t>
  </si>
  <si>
    <t>Лента для художественной гимнастики Chacott 5м</t>
  </si>
  <si>
    <t>Лента для художественной гимнастики Fig New Mark 6м</t>
  </si>
  <si>
    <t xml:space="preserve">Палка гимнастическая Sasaki M-700G-F </t>
  </si>
  <si>
    <t>Мяч для художественной гимнастики CHACOTT FIG New Mark 18,5см</t>
  </si>
  <si>
    <t>Мяч для художественной гимнастики CHACOTT FIG New Mark 17см</t>
  </si>
  <si>
    <t>пар</t>
  </si>
  <si>
    <t>Дата подготовки обоснования НМЦК: 18.09.2026</t>
  </si>
  <si>
    <t>Поставка спортинвентаря для нужд МАУ ДО СШ "ЮНОСТЬ" г. Железногорск</t>
  </si>
  <si>
    <t>Метод сопоставимых рыночных цен (анализа рынка) является приоритетным для определения и обоснования начальной (максимальной) цены договора, цены договора, заключаемого с единственным поставщиком (подрядчиком, исполнителем) (в соответствии с п.9.4 Положения о закупках МАУ ДО ДО СШ "Юность")
Расчет выполнен в соответствии с Методическими рекомендациями, утвержденными приказом МЭР РФ от 02.10.2013 №567</t>
  </si>
  <si>
    <t>На основании проведенного анализа рынка и расчетов, НМЦК составляет: 325 666,67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</si>
</sst>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9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4" fontId="5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38"/>
  <sheetViews>
    <sheetView tabSelected="1" view="pageBreakPreview" zoomScaleNormal="100" zoomScaleSheetLayoutView="100" workbookViewId="0">
      <selection activeCell="A27" sqref="A27:AD27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 t="s">
        <v>71</v>
      </c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29" t="s">
        <v>70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30" t="s">
        <v>1</v>
      </c>
      <c r="B6" s="30"/>
      <c r="C6" s="31" t="s">
        <v>66</v>
      </c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</row>
    <row r="7" spans="1:32" ht="42" customHeight="1" x14ac:dyDescent="0.25">
      <c r="A7" s="30" t="s">
        <v>65</v>
      </c>
      <c r="B7" s="30"/>
      <c r="C7" s="31" t="s">
        <v>85</v>
      </c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</row>
    <row r="8" spans="1:32" ht="43.5" customHeight="1" x14ac:dyDescent="0.25">
      <c r="A8" s="25" t="s">
        <v>84</v>
      </c>
      <c r="B8" s="2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8"/>
    </row>
    <row r="9" spans="1:32" ht="125.25" customHeight="1" x14ac:dyDescent="0.25">
      <c r="A9" s="32" t="s">
        <v>2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</row>
    <row r="10" spans="1:32" ht="30" customHeight="1" x14ac:dyDescent="0.25">
      <c r="A10" s="30" t="s">
        <v>3</v>
      </c>
      <c r="B10" s="30" t="s">
        <v>4</v>
      </c>
      <c r="C10" s="30"/>
      <c r="D10" s="33" t="s">
        <v>5</v>
      </c>
      <c r="E10" s="30" t="s">
        <v>6</v>
      </c>
      <c r="F10" s="33" t="s">
        <v>7</v>
      </c>
      <c r="G10" s="6" t="s">
        <v>62</v>
      </c>
      <c r="H10" s="6" t="s">
        <v>63</v>
      </c>
      <c r="I10" s="6" t="s">
        <v>64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33" t="s">
        <v>67</v>
      </c>
      <c r="AD10" s="8" t="s">
        <v>27</v>
      </c>
    </row>
    <row r="11" spans="1:32" ht="45" customHeight="1" x14ac:dyDescent="0.25">
      <c r="A11" s="30"/>
      <c r="B11" s="30"/>
      <c r="C11" s="30"/>
      <c r="D11" s="33"/>
      <c r="E11" s="30"/>
      <c r="F11" s="33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33"/>
      <c r="AD11" s="10"/>
    </row>
    <row r="12" spans="1:32" ht="52.5" customHeight="1" x14ac:dyDescent="0.25">
      <c r="A12" s="11" t="s">
        <v>50</v>
      </c>
      <c r="B12" s="37" t="s">
        <v>72</v>
      </c>
      <c r="C12" s="39"/>
      <c r="D12" s="7" t="s">
        <v>52</v>
      </c>
      <c r="E12" s="11" t="s">
        <v>82</v>
      </c>
      <c r="F12" s="12">
        <v>1</v>
      </c>
      <c r="G12" s="6">
        <v>14000</v>
      </c>
      <c r="H12" s="6">
        <v>12400</v>
      </c>
      <c r="I12" s="6">
        <v>14150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791.97</v>
      </c>
      <c r="AB12" s="6">
        <v>7.18</v>
      </c>
      <c r="AC12" s="48">
        <f>(G12+H12+I12)/3</f>
        <v>13516.666666666666</v>
      </c>
      <c r="AD12" s="48">
        <f>AC12*F12</f>
        <v>13516.666666666666</v>
      </c>
      <c r="AE12" s="13"/>
      <c r="AF12" s="13"/>
    </row>
    <row r="13" spans="1:32" ht="52.5" customHeight="1" x14ac:dyDescent="0.25">
      <c r="A13" s="11" t="s">
        <v>53</v>
      </c>
      <c r="B13" s="37" t="s">
        <v>73</v>
      </c>
      <c r="C13" s="39"/>
      <c r="D13" s="7" t="s">
        <v>52</v>
      </c>
      <c r="E13" s="11" t="s">
        <v>82</v>
      </c>
      <c r="F13" s="12">
        <v>1</v>
      </c>
      <c r="G13" s="6">
        <v>14000</v>
      </c>
      <c r="H13" s="6">
        <v>12300</v>
      </c>
      <c r="I13" s="6">
        <v>14150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 t="s">
        <v>45</v>
      </c>
      <c r="AA13" s="6">
        <v>838.98</v>
      </c>
      <c r="AB13" s="6">
        <v>7.62</v>
      </c>
      <c r="AC13" s="48">
        <f>(G13+H13+I13)/3</f>
        <v>13483.333333333334</v>
      </c>
      <c r="AD13" s="48">
        <f>AC13*F13</f>
        <v>13483.333333333334</v>
      </c>
      <c r="AE13" s="13"/>
      <c r="AF13" s="13"/>
    </row>
    <row r="14" spans="1:32" ht="52.5" customHeight="1" x14ac:dyDescent="0.25">
      <c r="A14" s="11" t="s">
        <v>54</v>
      </c>
      <c r="B14" s="37" t="s">
        <v>74</v>
      </c>
      <c r="C14" s="39"/>
      <c r="D14" s="7" t="s">
        <v>52</v>
      </c>
      <c r="E14" s="11" t="s">
        <v>82</v>
      </c>
      <c r="F14" s="12">
        <v>5</v>
      </c>
      <c r="G14" s="6">
        <v>14000</v>
      </c>
      <c r="H14" s="6">
        <v>12800</v>
      </c>
      <c r="I14" s="6">
        <v>14000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 t="s">
        <v>45</v>
      </c>
      <c r="AA14" s="6">
        <v>692.82</v>
      </c>
      <c r="AB14" s="6">
        <v>5.09</v>
      </c>
      <c r="AC14" s="48">
        <f>(G14+H14+I14)/3</f>
        <v>13600</v>
      </c>
      <c r="AD14" s="48">
        <f>AC14*F14</f>
        <v>68000</v>
      </c>
      <c r="AE14" s="13"/>
      <c r="AF14" s="13"/>
    </row>
    <row r="15" spans="1:32" ht="52.5" customHeight="1" x14ac:dyDescent="0.25">
      <c r="A15" s="11" t="s">
        <v>55</v>
      </c>
      <c r="B15" s="37" t="s">
        <v>75</v>
      </c>
      <c r="C15" s="39"/>
      <c r="D15" s="7" t="s">
        <v>52</v>
      </c>
      <c r="E15" s="11" t="s">
        <v>51</v>
      </c>
      <c r="F15" s="12">
        <v>5</v>
      </c>
      <c r="G15" s="6">
        <v>5000</v>
      </c>
      <c r="H15" s="6">
        <v>5200</v>
      </c>
      <c r="I15" s="6">
        <v>5000</v>
      </c>
      <c r="J15" s="6" t="s">
        <v>29</v>
      </c>
      <c r="K15" s="6" t="s">
        <v>30</v>
      </c>
      <c r="L15" s="6" t="s">
        <v>31</v>
      </c>
      <c r="M15" s="6" t="s">
        <v>32</v>
      </c>
      <c r="N15" s="6" t="s">
        <v>33</v>
      </c>
      <c r="O15" s="6" t="s">
        <v>34</v>
      </c>
      <c r="P15" s="6" t="s">
        <v>35</v>
      </c>
      <c r="Q15" s="6" t="s">
        <v>36</v>
      </c>
      <c r="R15" s="6" t="s">
        <v>37</v>
      </c>
      <c r="S15" s="6" t="s">
        <v>38</v>
      </c>
      <c r="T15" s="6" t="s">
        <v>39</v>
      </c>
      <c r="U15" s="6" t="s">
        <v>40</v>
      </c>
      <c r="V15" s="6" t="s">
        <v>41</v>
      </c>
      <c r="W15" s="6" t="s">
        <v>42</v>
      </c>
      <c r="X15" s="6" t="s">
        <v>43</v>
      </c>
      <c r="Y15" s="6" t="s">
        <v>44</v>
      </c>
      <c r="Z15" s="6" t="s">
        <v>45</v>
      </c>
      <c r="AA15" s="6">
        <v>115.47</v>
      </c>
      <c r="AB15" s="6">
        <v>2.2799999999999998</v>
      </c>
      <c r="AC15" s="48">
        <f>(G15+H15+I15)/3</f>
        <v>5066.666666666667</v>
      </c>
      <c r="AD15" s="48">
        <f>AC15*F15</f>
        <v>25333.333333333336</v>
      </c>
      <c r="AE15" s="13"/>
      <c r="AF15" s="13"/>
    </row>
    <row r="16" spans="1:32" ht="52.5" customHeight="1" x14ac:dyDescent="0.25">
      <c r="A16" s="11" t="s">
        <v>56</v>
      </c>
      <c r="B16" s="37" t="s">
        <v>76</v>
      </c>
      <c r="C16" s="39"/>
      <c r="D16" s="7" t="s">
        <v>52</v>
      </c>
      <c r="E16" s="11" t="s">
        <v>51</v>
      </c>
      <c r="F16" s="12">
        <v>5</v>
      </c>
      <c r="G16" s="6">
        <v>5200</v>
      </c>
      <c r="H16" s="6">
        <v>5200</v>
      </c>
      <c r="I16" s="6">
        <v>5100</v>
      </c>
      <c r="J16" s="6" t="s">
        <v>29</v>
      </c>
      <c r="K16" s="6" t="s">
        <v>30</v>
      </c>
      <c r="L16" s="6" t="s">
        <v>31</v>
      </c>
      <c r="M16" s="6" t="s">
        <v>32</v>
      </c>
      <c r="N16" s="6" t="s">
        <v>33</v>
      </c>
      <c r="O16" s="6" t="s">
        <v>34</v>
      </c>
      <c r="P16" s="6" t="s">
        <v>35</v>
      </c>
      <c r="Q16" s="6" t="s">
        <v>36</v>
      </c>
      <c r="R16" s="6" t="s">
        <v>37</v>
      </c>
      <c r="S16" s="6" t="s">
        <v>38</v>
      </c>
      <c r="T16" s="6" t="s">
        <v>39</v>
      </c>
      <c r="U16" s="6" t="s">
        <v>40</v>
      </c>
      <c r="V16" s="6" t="s">
        <v>41</v>
      </c>
      <c r="W16" s="6" t="s">
        <v>42</v>
      </c>
      <c r="X16" s="6" t="s">
        <v>43</v>
      </c>
      <c r="Y16" s="6" t="s">
        <v>44</v>
      </c>
      <c r="Z16" s="6" t="s">
        <v>45</v>
      </c>
      <c r="AA16" s="6">
        <v>57.74</v>
      </c>
      <c r="AB16" s="6">
        <v>1.1200000000000001</v>
      </c>
      <c r="AC16" s="48">
        <f>(G16+H16+I16)/3</f>
        <v>5166.666666666667</v>
      </c>
      <c r="AD16" s="48">
        <f>AC16*F16</f>
        <v>25833.333333333336</v>
      </c>
      <c r="AE16" s="13"/>
      <c r="AF16" s="13"/>
    </row>
    <row r="17" spans="1:32" ht="52.5" customHeight="1" x14ac:dyDescent="0.25">
      <c r="A17" s="11" t="s">
        <v>57</v>
      </c>
      <c r="B17" s="37" t="s">
        <v>77</v>
      </c>
      <c r="C17" s="39"/>
      <c r="D17" s="7" t="s">
        <v>52</v>
      </c>
      <c r="E17" s="11" t="s">
        <v>51</v>
      </c>
      <c r="F17" s="12">
        <v>1</v>
      </c>
      <c r="G17" s="6">
        <v>4500</v>
      </c>
      <c r="H17" s="6">
        <v>4300</v>
      </c>
      <c r="I17" s="6">
        <v>4900</v>
      </c>
      <c r="J17" s="6" t="s">
        <v>29</v>
      </c>
      <c r="K17" s="6" t="s">
        <v>30</v>
      </c>
      <c r="L17" s="6" t="s">
        <v>31</v>
      </c>
      <c r="M17" s="6" t="s">
        <v>32</v>
      </c>
      <c r="N17" s="6" t="s">
        <v>33</v>
      </c>
      <c r="O17" s="6" t="s">
        <v>34</v>
      </c>
      <c r="P17" s="6" t="s">
        <v>35</v>
      </c>
      <c r="Q17" s="6" t="s">
        <v>36</v>
      </c>
      <c r="R17" s="6" t="s">
        <v>37</v>
      </c>
      <c r="S17" s="6" t="s">
        <v>38</v>
      </c>
      <c r="T17" s="6" t="s">
        <v>39</v>
      </c>
      <c r="U17" s="6" t="s">
        <v>40</v>
      </c>
      <c r="V17" s="6" t="s">
        <v>41</v>
      </c>
      <c r="W17" s="6" t="s">
        <v>42</v>
      </c>
      <c r="X17" s="6" t="s">
        <v>43</v>
      </c>
      <c r="Y17" s="6" t="s">
        <v>44</v>
      </c>
      <c r="Z17" s="6" t="s">
        <v>45</v>
      </c>
      <c r="AA17" s="6">
        <v>305.51</v>
      </c>
      <c r="AB17" s="6">
        <v>6.69</v>
      </c>
      <c r="AC17" s="48">
        <f>(G17+H17+I17)/3</f>
        <v>4566.666666666667</v>
      </c>
      <c r="AD17" s="48">
        <f>AC17*F17</f>
        <v>4566.666666666667</v>
      </c>
      <c r="AE17" s="13"/>
      <c r="AF17" s="13"/>
    </row>
    <row r="18" spans="1:32" ht="52.5" customHeight="1" x14ac:dyDescent="0.25">
      <c r="A18" s="11" t="s">
        <v>58</v>
      </c>
      <c r="B18" s="37" t="s">
        <v>77</v>
      </c>
      <c r="C18" s="39"/>
      <c r="D18" s="7" t="s">
        <v>52</v>
      </c>
      <c r="E18" s="11" t="s">
        <v>51</v>
      </c>
      <c r="F18" s="12">
        <v>1</v>
      </c>
      <c r="G18" s="6">
        <v>4500</v>
      </c>
      <c r="H18" s="6">
        <v>4300</v>
      </c>
      <c r="I18" s="6">
        <v>4900</v>
      </c>
      <c r="J18" s="6" t="s">
        <v>29</v>
      </c>
      <c r="K18" s="6" t="s">
        <v>30</v>
      </c>
      <c r="L18" s="6" t="s">
        <v>31</v>
      </c>
      <c r="M18" s="6" t="s">
        <v>32</v>
      </c>
      <c r="N18" s="6" t="s">
        <v>33</v>
      </c>
      <c r="O18" s="6" t="s">
        <v>34</v>
      </c>
      <c r="P18" s="6" t="s">
        <v>35</v>
      </c>
      <c r="Q18" s="6" t="s">
        <v>36</v>
      </c>
      <c r="R18" s="6" t="s">
        <v>37</v>
      </c>
      <c r="S18" s="6" t="s">
        <v>38</v>
      </c>
      <c r="T18" s="6" t="s">
        <v>39</v>
      </c>
      <c r="U18" s="6" t="s">
        <v>40</v>
      </c>
      <c r="V18" s="6" t="s">
        <v>41</v>
      </c>
      <c r="W18" s="6" t="s">
        <v>42</v>
      </c>
      <c r="X18" s="6" t="s">
        <v>43</v>
      </c>
      <c r="Y18" s="6" t="s">
        <v>44</v>
      </c>
      <c r="Z18" s="6" t="s">
        <v>45</v>
      </c>
      <c r="AA18" s="6">
        <v>305.51</v>
      </c>
      <c r="AB18" s="6">
        <v>6.69</v>
      </c>
      <c r="AC18" s="48">
        <f>(G18+H18+I18)/3</f>
        <v>4566.666666666667</v>
      </c>
      <c r="AD18" s="48">
        <f>AC18*F18</f>
        <v>4566.666666666667</v>
      </c>
      <c r="AE18" s="13"/>
      <c r="AF18" s="13"/>
    </row>
    <row r="19" spans="1:32" ht="52.5" customHeight="1" x14ac:dyDescent="0.25">
      <c r="A19" s="11" t="s">
        <v>59</v>
      </c>
      <c r="B19" s="37" t="s">
        <v>77</v>
      </c>
      <c r="C19" s="39"/>
      <c r="D19" s="7" t="s">
        <v>52</v>
      </c>
      <c r="E19" s="11" t="s">
        <v>51</v>
      </c>
      <c r="F19" s="12">
        <v>2</v>
      </c>
      <c r="G19" s="6">
        <v>4500</v>
      </c>
      <c r="H19" s="6">
        <v>4300</v>
      </c>
      <c r="I19" s="6">
        <v>4900</v>
      </c>
      <c r="J19" s="6" t="s">
        <v>29</v>
      </c>
      <c r="K19" s="6" t="s">
        <v>30</v>
      </c>
      <c r="L19" s="6" t="s">
        <v>31</v>
      </c>
      <c r="M19" s="6" t="s">
        <v>32</v>
      </c>
      <c r="N19" s="6" t="s">
        <v>33</v>
      </c>
      <c r="O19" s="6" t="s">
        <v>34</v>
      </c>
      <c r="P19" s="6" t="s">
        <v>35</v>
      </c>
      <c r="Q19" s="6" t="s">
        <v>36</v>
      </c>
      <c r="R19" s="6" t="s">
        <v>37</v>
      </c>
      <c r="S19" s="6" t="s">
        <v>38</v>
      </c>
      <c r="T19" s="6" t="s">
        <v>39</v>
      </c>
      <c r="U19" s="6" t="s">
        <v>40</v>
      </c>
      <c r="V19" s="6" t="s">
        <v>41</v>
      </c>
      <c r="W19" s="6" t="s">
        <v>42</v>
      </c>
      <c r="X19" s="6" t="s">
        <v>43</v>
      </c>
      <c r="Y19" s="6" t="s">
        <v>44</v>
      </c>
      <c r="Z19" s="6" t="s">
        <v>45</v>
      </c>
      <c r="AA19" s="6">
        <v>305.51</v>
      </c>
      <c r="AB19" s="6">
        <v>6.69</v>
      </c>
      <c r="AC19" s="48">
        <f>(G19+H19+I19)/3</f>
        <v>4566.666666666667</v>
      </c>
      <c r="AD19" s="48">
        <f>AC19*F19</f>
        <v>9133.3333333333339</v>
      </c>
      <c r="AE19" s="13"/>
      <c r="AF19" s="13"/>
    </row>
    <row r="20" spans="1:32" ht="52.5" customHeight="1" x14ac:dyDescent="0.25">
      <c r="A20" s="11" t="s">
        <v>60</v>
      </c>
      <c r="B20" s="37" t="s">
        <v>77</v>
      </c>
      <c r="C20" s="39"/>
      <c r="D20" s="7" t="s">
        <v>52</v>
      </c>
      <c r="E20" s="11" t="s">
        <v>51</v>
      </c>
      <c r="F20" s="12">
        <v>2</v>
      </c>
      <c r="G20" s="6">
        <v>4500</v>
      </c>
      <c r="H20" s="6">
        <v>4300</v>
      </c>
      <c r="I20" s="6">
        <v>4900</v>
      </c>
      <c r="J20" s="6" t="s">
        <v>29</v>
      </c>
      <c r="K20" s="6" t="s">
        <v>30</v>
      </c>
      <c r="L20" s="6" t="s">
        <v>31</v>
      </c>
      <c r="M20" s="6" t="s">
        <v>32</v>
      </c>
      <c r="N20" s="6" t="s">
        <v>33</v>
      </c>
      <c r="O20" s="6" t="s">
        <v>34</v>
      </c>
      <c r="P20" s="6" t="s">
        <v>35</v>
      </c>
      <c r="Q20" s="6" t="s">
        <v>36</v>
      </c>
      <c r="R20" s="6" t="s">
        <v>37</v>
      </c>
      <c r="S20" s="6" t="s">
        <v>38</v>
      </c>
      <c r="T20" s="6" t="s">
        <v>39</v>
      </c>
      <c r="U20" s="6" t="s">
        <v>40</v>
      </c>
      <c r="V20" s="6" t="s">
        <v>41</v>
      </c>
      <c r="W20" s="6" t="s">
        <v>42</v>
      </c>
      <c r="X20" s="6" t="s">
        <v>43</v>
      </c>
      <c r="Y20" s="6" t="s">
        <v>44</v>
      </c>
      <c r="Z20" s="6" t="s">
        <v>45</v>
      </c>
      <c r="AA20" s="6">
        <v>305.51</v>
      </c>
      <c r="AB20" s="6">
        <v>6.69</v>
      </c>
      <c r="AC20" s="48">
        <f>(G20+H20+I20)/3</f>
        <v>4566.666666666667</v>
      </c>
      <c r="AD20" s="48">
        <f>AC20*F20</f>
        <v>9133.3333333333339</v>
      </c>
      <c r="AE20" s="13"/>
      <c r="AF20" s="13"/>
    </row>
    <row r="21" spans="1:32" ht="52.5" customHeight="1" x14ac:dyDescent="0.25">
      <c r="A21" s="11" t="s">
        <v>61</v>
      </c>
      <c r="B21" s="37" t="s">
        <v>78</v>
      </c>
      <c r="C21" s="39"/>
      <c r="D21" s="7" t="s">
        <v>52</v>
      </c>
      <c r="E21" s="11" t="s">
        <v>51</v>
      </c>
      <c r="F21" s="12">
        <v>6</v>
      </c>
      <c r="G21" s="6">
        <v>5000</v>
      </c>
      <c r="H21" s="6">
        <v>4500</v>
      </c>
      <c r="I21" s="6">
        <v>7600</v>
      </c>
      <c r="J21" s="6" t="s">
        <v>29</v>
      </c>
      <c r="K21" s="6" t="s">
        <v>30</v>
      </c>
      <c r="L21" s="6" t="s">
        <v>31</v>
      </c>
      <c r="M21" s="6" t="s">
        <v>32</v>
      </c>
      <c r="N21" s="6" t="s">
        <v>33</v>
      </c>
      <c r="O21" s="6" t="s">
        <v>34</v>
      </c>
      <c r="P21" s="6" t="s">
        <v>35</v>
      </c>
      <c r="Q21" s="6" t="s">
        <v>36</v>
      </c>
      <c r="R21" s="6" t="s">
        <v>37</v>
      </c>
      <c r="S21" s="6" t="s">
        <v>38</v>
      </c>
      <c r="T21" s="6" t="s">
        <v>39</v>
      </c>
      <c r="U21" s="6" t="s">
        <v>40</v>
      </c>
      <c r="V21" s="6" t="s">
        <v>41</v>
      </c>
      <c r="W21" s="6" t="s">
        <v>42</v>
      </c>
      <c r="X21" s="6" t="s">
        <v>43</v>
      </c>
      <c r="Y21" s="6" t="s">
        <v>44</v>
      </c>
      <c r="Z21" s="6" t="s">
        <v>45</v>
      </c>
      <c r="AA21" s="6">
        <v>1664.33</v>
      </c>
      <c r="AB21" s="6">
        <v>29.2</v>
      </c>
      <c r="AC21" s="48">
        <f>(G21+H21+I21)/3</f>
        <v>5700</v>
      </c>
      <c r="AD21" s="48">
        <f>AC21*F21</f>
        <v>34200</v>
      </c>
      <c r="AE21" s="13"/>
      <c r="AF21" s="13"/>
    </row>
    <row r="22" spans="1:32" ht="52.5" customHeight="1" x14ac:dyDescent="0.25">
      <c r="A22" s="24">
        <v>11</v>
      </c>
      <c r="B22" s="37" t="s">
        <v>79</v>
      </c>
      <c r="C22" s="39"/>
      <c r="D22" s="7" t="s">
        <v>52</v>
      </c>
      <c r="E22" s="24" t="s">
        <v>51</v>
      </c>
      <c r="F22" s="12">
        <v>3</v>
      </c>
      <c r="G22" s="6">
        <v>8500</v>
      </c>
      <c r="H22" s="6">
        <v>8400</v>
      </c>
      <c r="I22" s="6">
        <v>10200</v>
      </c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>
        <v>1011.6</v>
      </c>
      <c r="AB22" s="6">
        <v>11.2</v>
      </c>
      <c r="AC22" s="48">
        <f>(G22+H22+I22)/3</f>
        <v>9033.3333333333339</v>
      </c>
      <c r="AD22" s="48">
        <f>AC22*F22</f>
        <v>27100</v>
      </c>
      <c r="AE22" s="13"/>
      <c r="AF22" s="13"/>
    </row>
    <row r="23" spans="1:32" ht="52.5" customHeight="1" x14ac:dyDescent="0.25">
      <c r="A23" s="24">
        <v>12</v>
      </c>
      <c r="B23" s="37" t="s">
        <v>80</v>
      </c>
      <c r="C23" s="39"/>
      <c r="D23" s="7" t="s">
        <v>52</v>
      </c>
      <c r="E23" s="24" t="s">
        <v>51</v>
      </c>
      <c r="F23" s="12">
        <v>4</v>
      </c>
      <c r="G23" s="6">
        <v>12000</v>
      </c>
      <c r="H23" s="6">
        <v>10700</v>
      </c>
      <c r="I23" s="6">
        <v>12000</v>
      </c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>
        <v>750.55</v>
      </c>
      <c r="AB23" s="6">
        <v>6.49</v>
      </c>
      <c r="AC23" s="48">
        <f>(G23+H23+I23)/3</f>
        <v>11566.666666666666</v>
      </c>
      <c r="AD23" s="48">
        <f>AC23*F23</f>
        <v>46266.666666666664</v>
      </c>
      <c r="AE23" s="13"/>
      <c r="AF23" s="13"/>
    </row>
    <row r="24" spans="1:32" ht="52.5" customHeight="1" x14ac:dyDescent="0.25">
      <c r="A24" s="24">
        <v>13</v>
      </c>
      <c r="B24" s="37" t="s">
        <v>81</v>
      </c>
      <c r="C24" s="39"/>
      <c r="D24" s="7" t="s">
        <v>52</v>
      </c>
      <c r="E24" s="24" t="s">
        <v>51</v>
      </c>
      <c r="F24" s="12">
        <v>4</v>
      </c>
      <c r="G24" s="6">
        <v>11000</v>
      </c>
      <c r="H24" s="6">
        <v>10400</v>
      </c>
      <c r="I24" s="6">
        <v>12000</v>
      </c>
      <c r="J24" s="6" t="s">
        <v>29</v>
      </c>
      <c r="K24" s="6" t="s">
        <v>30</v>
      </c>
      <c r="L24" s="6" t="s">
        <v>31</v>
      </c>
      <c r="M24" s="6" t="s">
        <v>32</v>
      </c>
      <c r="N24" s="6" t="s">
        <v>33</v>
      </c>
      <c r="O24" s="6" t="s">
        <v>34</v>
      </c>
      <c r="P24" s="6" t="s">
        <v>35</v>
      </c>
      <c r="Q24" s="6" t="s">
        <v>36</v>
      </c>
      <c r="R24" s="6" t="s">
        <v>37</v>
      </c>
      <c r="S24" s="6" t="s">
        <v>38</v>
      </c>
      <c r="T24" s="6" t="s">
        <v>39</v>
      </c>
      <c r="U24" s="6" t="s">
        <v>40</v>
      </c>
      <c r="V24" s="6" t="s">
        <v>41</v>
      </c>
      <c r="W24" s="6" t="s">
        <v>42</v>
      </c>
      <c r="X24" s="6" t="s">
        <v>43</v>
      </c>
      <c r="Y24" s="6" t="s">
        <v>44</v>
      </c>
      <c r="Z24" s="6" t="s">
        <v>45</v>
      </c>
      <c r="AA24" s="6">
        <v>808.29</v>
      </c>
      <c r="AB24" s="6">
        <v>7.26</v>
      </c>
      <c r="AC24" s="48">
        <f>(G24+H24+I24)/3</f>
        <v>11133.333333333334</v>
      </c>
      <c r="AD24" s="48">
        <f>AC24*F24</f>
        <v>44533.333333333336</v>
      </c>
      <c r="AE24" s="13"/>
      <c r="AF24" s="13"/>
    </row>
    <row r="25" spans="1:32" x14ac:dyDescent="0.25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C25" s="11" t="s">
        <v>46</v>
      </c>
      <c r="AD25" s="48">
        <f>SUM(AD12:AD24)</f>
        <v>325666.66666666669</v>
      </c>
    </row>
    <row r="26" spans="1:32" x14ac:dyDescent="0.25">
      <c r="A26" s="37" t="s">
        <v>86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9"/>
    </row>
    <row r="27" spans="1:32" x14ac:dyDescent="0.25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</row>
    <row r="28" spans="1:32" x14ac:dyDescent="0.25">
      <c r="A28" s="40" t="s">
        <v>83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</row>
    <row r="29" spans="1:32" x14ac:dyDescent="0.25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2" x14ac:dyDescent="0.25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2" ht="15.75" thickBot="1" x14ac:dyDescent="0.3">
      <c r="A31" s="1"/>
      <c r="B31" s="1"/>
      <c r="C31" s="1"/>
      <c r="D31" s="1"/>
      <c r="E31" s="1"/>
      <c r="F31" s="1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32" ht="15.75" thickBot="1" x14ac:dyDescent="0.3">
      <c r="A32" s="42" t="s">
        <v>47</v>
      </c>
      <c r="B32" s="43"/>
      <c r="C32" s="43"/>
      <c r="D32" s="43"/>
      <c r="E32" s="14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x14ac:dyDescent="0.25">
      <c r="A33" s="44" t="s">
        <v>68</v>
      </c>
      <c r="B33" s="45"/>
      <c r="C33" s="45"/>
      <c r="D33" s="45"/>
      <c r="E33" s="15"/>
      <c r="F33" s="16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15.75" thickBot="1" x14ac:dyDescent="0.3">
      <c r="A34" s="46" t="s">
        <v>48</v>
      </c>
      <c r="B34" s="47"/>
      <c r="C34" s="47"/>
      <c r="D34" s="47"/>
      <c r="E34" s="17"/>
      <c r="F34" s="16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x14ac:dyDescent="0.25">
      <c r="A35" s="44" t="s">
        <v>69</v>
      </c>
      <c r="B35" s="45"/>
      <c r="C35" s="45"/>
      <c r="D35" s="45"/>
      <c r="E35" s="18"/>
      <c r="F35" s="16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16.5" thickBot="1" x14ac:dyDescent="0.3">
      <c r="A36" s="34" t="s">
        <v>49</v>
      </c>
      <c r="B36" s="35"/>
      <c r="C36" s="35"/>
      <c r="D36" s="35"/>
      <c r="E36" s="19"/>
      <c r="F36" s="20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3"/>
      <c r="AB36" s="3"/>
      <c r="AC36" s="3"/>
    </row>
    <row r="37" spans="1:29" ht="15.75" x14ac:dyDescent="0.25">
      <c r="A37" s="22"/>
      <c r="B37" s="22"/>
      <c r="C37" s="22"/>
      <c r="D37" s="22"/>
      <c r="E37" s="22"/>
      <c r="F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3"/>
      <c r="AB37" s="3"/>
      <c r="AC37" s="3"/>
    </row>
    <row r="38" spans="1:29" ht="15.75" x14ac:dyDescent="0.25">
      <c r="A38" s="23" t="s">
        <v>0</v>
      </c>
    </row>
  </sheetData>
  <mergeCells count="37">
    <mergeCell ref="B17:C17"/>
    <mergeCell ref="B18:C18"/>
    <mergeCell ref="B19:C19"/>
    <mergeCell ref="B20:C20"/>
    <mergeCell ref="B21:C21"/>
    <mergeCell ref="B22:C22"/>
    <mergeCell ref="B23:C23"/>
    <mergeCell ref="B24:C24"/>
    <mergeCell ref="B12:C12"/>
    <mergeCell ref="A36:D36"/>
    <mergeCell ref="A25:AA25"/>
    <mergeCell ref="A26:AD26"/>
    <mergeCell ref="A27:AD27"/>
    <mergeCell ref="A28:AD28"/>
    <mergeCell ref="A29:AD29"/>
    <mergeCell ref="A30:AD30"/>
    <mergeCell ref="A32:D32"/>
    <mergeCell ref="A33:D33"/>
    <mergeCell ref="A34:D34"/>
    <mergeCell ref="A35:D35"/>
    <mergeCell ref="B13:C13"/>
    <mergeCell ref="B14:C14"/>
    <mergeCell ref="B15:C15"/>
    <mergeCell ref="B16:C16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2026-09-18T04:19:02Z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