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Sheet" sheetId="1" r:id="rId1"/>
  </sheets>
  <calcPr calcId="125725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3" i="1"/>
  <c r="W23"/>
  <c r="Y23"/>
  <c r="AA23"/>
  <c r="V19"/>
  <c r="AA19"/>
  <c r="W19"/>
  <c r="Y19"/>
  <c r="V17"/>
  <c r="AA17"/>
  <c r="AA27"/>
  <c r="AC27"/>
  <c r="W17"/>
  <c r="Y17"/>
  <c r="AC26"/>
</calcChain>
</file>

<file path=xl/sharedStrings.xml><?xml version="1.0" encoding="utf-8"?>
<sst xmlns="http://schemas.openxmlformats.org/spreadsheetml/2006/main" count="37" uniqueCount="23">
  <si>
    <t>№ п/п</t>
  </si>
  <si>
    <t>Наименование товара</t>
  </si>
  <si>
    <t>Кол-во</t>
  </si>
  <si>
    <t>Ед. изм.</t>
  </si>
  <si>
    <t>Источник1</t>
  </si>
  <si>
    <t>Источник2</t>
  </si>
  <si>
    <t>Источник3</t>
  </si>
  <si>
    <t>Ср. ар. цена за ед. изм., руб._x000D_
 &lt;ц&gt;</t>
  </si>
  <si>
    <t xml:space="preserve">Ср. кв. откл. </t>
  </si>
  <si>
    <t>Коэфф. вариации</t>
  </si>
  <si>
    <t>Н(М)ЦК, руб.</t>
  </si>
  <si>
    <t>ВСЕГО</t>
  </si>
  <si>
    <t xml:space="preserve">Цена за ед. с НДС, руб. / ссылка на КП </t>
  </si>
  <si>
    <t xml:space="preserve">предмет </t>
  </si>
  <si>
    <t xml:space="preserve">на оказание услуг по проведению периодического медицинского осмотра сотрудников 
</t>
  </si>
  <si>
    <t>чел.</t>
  </si>
  <si>
    <t>заведующий отделением</t>
  </si>
  <si>
    <t>социальный работник (жен.)</t>
  </si>
  <si>
    <t>социальный работник (муж)</t>
  </si>
  <si>
    <t>водитель</t>
  </si>
  <si>
    <t>4870,00</t>
  </si>
  <si>
    <t>КП от 24.09.2026</t>
  </si>
  <si>
    <t xml:space="preserve">НМЦ расчитанная методом сопоставимых рыночных цен (анализ рынка) составляет 158173,34 руб.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</si>
</sst>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  <charset val="204"/>
    </font>
    <font>
      <b/>
      <u/>
      <sz val="12"/>
      <color rgb="FFFFFFFF"/>
      <name val="Times New Roman"/>
      <family val="1"/>
      <charset val="204"/>
    </font>
    <font>
      <sz val="9.75"/>
      <color rgb="FF000000"/>
      <name val="Times New Roman"/>
      <family val="1"/>
      <charset val="204"/>
    </font>
    <font>
      <b/>
      <sz val="9.75"/>
      <color rgb="FF000000"/>
      <name val="Times New Roman"/>
      <family val="1"/>
      <charset val="204"/>
    </font>
    <font>
      <u/>
      <sz val="8"/>
      <color rgb="FF5D7C9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9.75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66092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NumberFormat="1" applyFont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4" fontId="9" fillId="0" borderId="0" xfId="0" applyNumberFormat="1" applyFont="1"/>
    <xf numFmtId="0" fontId="0" fillId="0" borderId="0" xfId="0" applyAlignment="1"/>
    <xf numFmtId="0" fontId="3" fillId="0" borderId="1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wrapText="1"/>
    </xf>
    <xf numFmtId="0" fontId="1" fillId="2" borderId="0" xfId="0" applyNumberFormat="1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5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left" vertical="center" wrapText="1"/>
    </xf>
    <xf numFmtId="4" fontId="8" fillId="0" borderId="0" xfId="0" applyNumberFormat="1" applyFont="1" applyFill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horizontal="left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11</xdr:row>
      <xdr:rowOff>0</xdr:rowOff>
    </xdr:from>
    <xdr:to>
      <xdr:col>24</xdr:col>
      <xdr:colOff>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11</xdr:row>
      <xdr:rowOff>0</xdr:rowOff>
    </xdr:from>
    <xdr:to>
      <xdr:col>29</xdr:col>
      <xdr:colOff>0</xdr:colOff>
      <xdr:row>15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26</xdr:col>
      <xdr:colOff>0</xdr:colOff>
      <xdr:row>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9525</xdr:rowOff>
    </xdr:from>
    <xdr:to>
      <xdr:col>23</xdr:col>
      <xdr:colOff>809625</xdr:colOff>
      <xdr:row>6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prstGeom prst="line">
          <a:avLst/>
        </a:prstGeom>
        <a:ln w="9525">
          <a:solidFill>
            <a:srgbClr val="000000"/>
          </a:solidFill>
        </a:ln>
      </xdr:spPr>
    </xdr:cxnSp>
    <xdr:clientData/>
  </xdr:twoCellAnchor>
  <xdr:twoCellAnchor>
    <xdr:from>
      <xdr:col>1</xdr:col>
      <xdr:colOff>0</xdr:colOff>
      <xdr:row>30</xdr:row>
      <xdr:rowOff>9525</xdr:rowOff>
    </xdr:from>
    <xdr:to>
      <xdr:col>22</xdr:col>
      <xdr:colOff>0</xdr:colOff>
      <xdr:row>30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prstGeom prst="line">
          <a:avLst/>
        </a:prstGeom>
        <a:ln w="9525">
          <a:solidFill>
            <a:srgbClr val="000000"/>
          </a:solidFill>
        </a:ln>
      </xdr:spPr>
    </xdr:cxnSp>
    <xdr:clientData/>
  </xdr:twoCellAnchor>
  <xdr:twoCellAnchor>
    <xdr:from>
      <xdr:col>8</xdr:col>
      <xdr:colOff>0</xdr:colOff>
      <xdr:row>33</xdr:row>
      <xdr:rowOff>9525</xdr:rowOff>
    </xdr:from>
    <xdr:to>
      <xdr:col>11</xdr:col>
      <xdr:colOff>38100</xdr:colOff>
      <xdr:row>33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>
        <a:prstGeom prst="line">
          <a:avLst/>
        </a:prstGeom>
        <a:ln w="9525">
          <a:solidFill>
            <a:srgbClr val="000000"/>
          </a:solidFill>
        </a:ln>
      </xdr:spPr>
    </xdr:cxnSp>
    <xdr:clientData/>
  </xdr:twoCellAnchor>
  <xdr:twoCellAnchor>
    <xdr:from>
      <xdr:col>15</xdr:col>
      <xdr:colOff>0</xdr:colOff>
      <xdr:row>33</xdr:row>
      <xdr:rowOff>9525</xdr:rowOff>
    </xdr:from>
    <xdr:to>
      <xdr:col>19</xdr:col>
      <xdr:colOff>352425</xdr:colOff>
      <xdr:row>33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prstGeom prst="line">
          <a:avLst/>
        </a:prstGeom>
        <a:ln w="9525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D35"/>
  <sheetViews>
    <sheetView tabSelected="1" topLeftCell="A16" zoomScaleNormal="100" workbookViewId="0">
      <selection activeCell="AK21" sqref="AK21"/>
    </sheetView>
  </sheetViews>
  <sheetFormatPr defaultRowHeight="15"/>
  <cols>
    <col min="1" max="1" width="3.85546875" customWidth="1"/>
    <col min="2" max="2" width="0.28515625" customWidth="1"/>
    <col min="3" max="3" width="19.42578125" customWidth="1"/>
    <col min="4" max="4" width="6.7109375" customWidth="1"/>
    <col min="5" max="5" width="3.85546875" customWidth="1"/>
    <col min="6" max="6" width="2" customWidth="1"/>
    <col min="7" max="8" width="0.85546875" customWidth="1"/>
    <col min="9" max="9" width="0.7109375" customWidth="1"/>
    <col min="10" max="10" width="2.5703125" customWidth="1"/>
    <col min="11" max="11" width="3.7109375" customWidth="1"/>
    <col min="12" max="12" width="0.5703125" customWidth="1"/>
    <col min="13" max="13" width="0.85546875" customWidth="1"/>
    <col min="14" max="14" width="1" customWidth="1"/>
    <col min="15" max="15" width="0.7109375" customWidth="1"/>
    <col min="16" max="16" width="6.85546875" customWidth="1"/>
    <col min="17" max="17" width="2.7109375" customWidth="1"/>
    <col min="18" max="18" width="1.7109375" customWidth="1"/>
    <col min="19" max="19" width="2.42578125" customWidth="1"/>
    <col min="20" max="20" width="5.28515625" customWidth="1"/>
    <col min="21" max="21" width="0.85546875" customWidth="1"/>
    <col min="22" max="22" width="10.28515625" customWidth="1"/>
    <col min="23" max="23" width="0.140625" customWidth="1"/>
    <col min="24" max="24" width="12.140625" customWidth="1"/>
    <col min="25" max="25" width="0.140625" customWidth="1"/>
    <col min="26" max="26" width="9.85546875" customWidth="1"/>
    <col min="27" max="27" width="0.140625" customWidth="1"/>
    <col min="28" max="28" width="18.140625" customWidth="1"/>
    <col min="29" max="29" width="0.28515625" customWidth="1"/>
  </cols>
  <sheetData>
    <row r="1" spans="1:29" ht="1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 ht="16.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29" ht="0.7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</row>
    <row r="4" spans="1:29" ht="39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</row>
    <row r="5" spans="1:29" ht="27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</row>
    <row r="6" spans="1:29" ht="14.25" customHeight="1">
      <c r="C6" s="16" t="s">
        <v>14</v>
      </c>
    </row>
    <row r="7" spans="1:29" ht="12.75" customHeight="1"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9" ht="16.5" customHeight="1">
      <c r="P8" s="47" t="s">
        <v>13</v>
      </c>
      <c r="Q8" s="47"/>
      <c r="R8" s="47"/>
      <c r="S8" s="47"/>
      <c r="T8" s="47"/>
      <c r="U8" s="47"/>
    </row>
    <row r="9" spans="1:29" ht="6" customHeight="1"/>
    <row r="10" spans="1:29" ht="51" customHeight="1">
      <c r="A10" s="48" t="s">
        <v>0</v>
      </c>
      <c r="B10" s="48"/>
      <c r="C10" s="48" t="s">
        <v>1</v>
      </c>
      <c r="D10" s="48" t="s">
        <v>2</v>
      </c>
      <c r="E10" s="48" t="s">
        <v>3</v>
      </c>
      <c r="F10" s="48"/>
      <c r="G10" s="48"/>
      <c r="H10" s="48" t="s">
        <v>4</v>
      </c>
      <c r="I10" s="48"/>
      <c r="J10" s="48"/>
      <c r="K10" s="48"/>
      <c r="L10" s="48"/>
      <c r="M10" s="48"/>
      <c r="N10" s="48"/>
      <c r="O10" s="48" t="s">
        <v>5</v>
      </c>
      <c r="P10" s="48"/>
      <c r="Q10" s="48"/>
      <c r="R10" s="48" t="s">
        <v>6</v>
      </c>
      <c r="S10" s="48"/>
      <c r="T10" s="48"/>
      <c r="U10" s="48"/>
      <c r="V10" s="48" t="s">
        <v>7</v>
      </c>
      <c r="W10" s="49" t="s">
        <v>8</v>
      </c>
      <c r="X10" s="49"/>
      <c r="Y10" s="49" t="s">
        <v>9</v>
      </c>
      <c r="Z10" s="49"/>
      <c r="AA10" s="49" t="s">
        <v>10</v>
      </c>
      <c r="AB10" s="49"/>
      <c r="AC10" s="49"/>
    </row>
    <row r="11" spans="1:29" ht="0.75" customHeight="1">
      <c r="A11" s="48"/>
      <c r="B11" s="48"/>
      <c r="C11" s="48"/>
      <c r="D11" s="48"/>
      <c r="E11" s="48"/>
      <c r="F11" s="48"/>
      <c r="G11" s="48"/>
      <c r="H11" s="48" t="s">
        <v>12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2"/>
      <c r="X11" s="3"/>
      <c r="Y11" s="49"/>
      <c r="Z11" s="49"/>
      <c r="AA11" s="2"/>
      <c r="AB11" s="56"/>
      <c r="AC11" s="56"/>
    </row>
    <row r="12" spans="1:29" ht="6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55"/>
      <c r="X12" s="46"/>
      <c r="Y12" s="49"/>
      <c r="Z12" s="49"/>
      <c r="AA12" s="59"/>
      <c r="AB12" s="46"/>
      <c r="AC12" s="46"/>
    </row>
    <row r="13" spans="1:29" ht="0.75" customHeight="1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55"/>
      <c r="X13" s="46"/>
      <c r="Y13" s="2"/>
      <c r="Z13" s="3"/>
      <c r="AA13" s="59"/>
      <c r="AB13" s="46"/>
      <c r="AC13" s="46"/>
    </row>
    <row r="14" spans="1:29" ht="21.7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55"/>
      <c r="X14" s="46"/>
      <c r="Y14" s="2"/>
      <c r="Z14" s="1"/>
      <c r="AA14" s="59"/>
      <c r="AB14" s="46"/>
      <c r="AC14" s="46"/>
    </row>
    <row r="15" spans="1:29" ht="16.5" customHeight="1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55"/>
      <c r="X15" s="46"/>
      <c r="Y15" s="55"/>
      <c r="Z15" s="60"/>
      <c r="AA15" s="59"/>
      <c r="AB15" s="46"/>
      <c r="AC15" s="46"/>
    </row>
    <row r="16" spans="1:29" ht="0.75" customHeight="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55"/>
      <c r="X16" s="46"/>
      <c r="Y16" s="55"/>
      <c r="Z16" s="60"/>
      <c r="AA16" s="4"/>
      <c r="AB16" s="60"/>
      <c r="AC16" s="60"/>
    </row>
    <row r="17" spans="1:30" ht="68.25" customHeight="1">
      <c r="A17" s="48">
        <v>1</v>
      </c>
      <c r="B17" s="48"/>
      <c r="C17" s="75" t="s">
        <v>16</v>
      </c>
      <c r="D17" s="76">
        <v>2</v>
      </c>
      <c r="E17" s="77" t="s">
        <v>15</v>
      </c>
      <c r="F17" s="77"/>
      <c r="G17" s="77"/>
      <c r="H17" s="61">
        <v>3720</v>
      </c>
      <c r="I17" s="61"/>
      <c r="J17" s="61"/>
      <c r="K17" s="61"/>
      <c r="L17" s="61"/>
      <c r="M17" s="61"/>
      <c r="N17" s="61"/>
      <c r="O17" s="61">
        <v>4340</v>
      </c>
      <c r="P17" s="61"/>
      <c r="Q17" s="61"/>
      <c r="R17" s="61">
        <v>4680</v>
      </c>
      <c r="S17" s="61"/>
      <c r="T17" s="61"/>
      <c r="U17" s="61"/>
      <c r="V17" s="61">
        <f>ROUND(AVERAGE(H17,O17,R17),2)</f>
        <v>4246.67</v>
      </c>
      <c r="W17" s="61">
        <f>STDEV(H17,O17,R17)</f>
        <v>486.75798230058035</v>
      </c>
      <c r="X17" s="61"/>
      <c r="Y17" s="61">
        <f>W17/V17*100</f>
        <v>11.462109895531801</v>
      </c>
      <c r="Z17" s="61"/>
      <c r="AA17" s="61">
        <f>V17*D17</f>
        <v>8493.34</v>
      </c>
      <c r="AB17" s="61"/>
      <c r="AC17" s="61"/>
    </row>
    <row r="18" spans="1:30" ht="68.25" customHeight="1">
      <c r="A18" s="48"/>
      <c r="B18" s="48"/>
      <c r="C18" s="75"/>
      <c r="D18" s="76"/>
      <c r="E18" s="77"/>
      <c r="F18" s="77"/>
      <c r="G18" s="77"/>
      <c r="H18" s="44" t="s">
        <v>21</v>
      </c>
      <c r="I18" s="45"/>
      <c r="J18" s="45"/>
      <c r="K18" s="45"/>
      <c r="L18" s="45"/>
      <c r="M18" s="45"/>
      <c r="N18" s="45"/>
      <c r="O18" s="29" t="s">
        <v>21</v>
      </c>
      <c r="P18" s="69"/>
      <c r="Q18" s="70"/>
      <c r="R18" s="29" t="s">
        <v>21</v>
      </c>
      <c r="S18" s="69"/>
      <c r="T18" s="69"/>
      <c r="U18" s="70"/>
      <c r="V18" s="61"/>
      <c r="W18" s="61"/>
      <c r="X18" s="61"/>
      <c r="Y18" s="61"/>
      <c r="Z18" s="61"/>
      <c r="AA18" s="61"/>
      <c r="AB18" s="61"/>
      <c r="AC18" s="61"/>
    </row>
    <row r="19" spans="1:30" ht="68.25" customHeight="1">
      <c r="A19" s="48">
        <v>2</v>
      </c>
      <c r="B19" s="48"/>
      <c r="C19" s="34" t="s">
        <v>17</v>
      </c>
      <c r="D19" s="36">
        <v>28</v>
      </c>
      <c r="E19" s="38" t="s">
        <v>15</v>
      </c>
      <c r="F19" s="64"/>
      <c r="G19" s="65"/>
      <c r="H19" s="71">
        <v>4410</v>
      </c>
      <c r="I19" s="72"/>
      <c r="J19" s="72"/>
      <c r="K19" s="72"/>
      <c r="L19" s="72"/>
      <c r="M19" s="72"/>
      <c r="N19" s="61"/>
      <c r="O19" s="71">
        <v>5130</v>
      </c>
      <c r="P19" s="72"/>
      <c r="Q19" s="61"/>
      <c r="R19" s="71">
        <v>5640</v>
      </c>
      <c r="S19" s="72"/>
      <c r="T19" s="72"/>
      <c r="U19" s="61"/>
      <c r="V19" s="20">
        <f>ROUND(AVERAGE(H19,O19,R19),2)</f>
        <v>5060</v>
      </c>
      <c r="W19" s="57">
        <f>STDEV(H19,O19,R19)</f>
        <v>617.98058221921508</v>
      </c>
      <c r="X19" s="22"/>
      <c r="Y19" s="57">
        <f>W19/V19*100</f>
        <v>12.213054984569469</v>
      </c>
      <c r="Z19" s="22"/>
      <c r="AA19" s="57">
        <f>V19*D19</f>
        <v>141680</v>
      </c>
      <c r="AB19" s="24"/>
      <c r="AC19" s="22"/>
    </row>
    <row r="20" spans="1:30" ht="68.25" customHeight="1">
      <c r="A20" s="48"/>
      <c r="B20" s="48"/>
      <c r="C20" s="35"/>
      <c r="D20" s="37"/>
      <c r="E20" s="66"/>
      <c r="F20" s="67"/>
      <c r="G20" s="68"/>
      <c r="H20" s="44" t="s">
        <v>21</v>
      </c>
      <c r="I20" s="45"/>
      <c r="J20" s="45"/>
      <c r="K20" s="45"/>
      <c r="L20" s="45"/>
      <c r="M20" s="45"/>
      <c r="N20" s="45"/>
      <c r="O20" s="29" t="s">
        <v>21</v>
      </c>
      <c r="P20" s="69"/>
      <c r="Q20" s="70"/>
      <c r="R20" s="29" t="s">
        <v>21</v>
      </c>
      <c r="S20" s="69"/>
      <c r="T20" s="69"/>
      <c r="U20" s="70"/>
      <c r="V20" s="21"/>
      <c r="W20" s="58"/>
      <c r="X20" s="23"/>
      <c r="Y20" s="58"/>
      <c r="Z20" s="23"/>
      <c r="AA20" s="58"/>
      <c r="AB20" s="25"/>
      <c r="AC20" s="23"/>
    </row>
    <row r="21" spans="1:30" ht="68.25" customHeight="1">
      <c r="A21" s="32">
        <v>3</v>
      </c>
      <c r="B21" s="17"/>
      <c r="C21" s="34" t="s">
        <v>19</v>
      </c>
      <c r="D21" s="36">
        <v>1</v>
      </c>
      <c r="E21" s="38" t="s">
        <v>15</v>
      </c>
      <c r="F21" s="39"/>
      <c r="G21" s="40"/>
      <c r="H21" s="80">
        <v>3620</v>
      </c>
      <c r="I21" s="81"/>
      <c r="J21" s="81"/>
      <c r="K21" s="81"/>
      <c r="L21" s="81"/>
      <c r="M21" s="81"/>
      <c r="N21" s="82"/>
      <c r="O21" s="83">
        <v>4120</v>
      </c>
      <c r="P21" s="84"/>
      <c r="Q21" s="85"/>
      <c r="R21" s="26" t="s">
        <v>20</v>
      </c>
      <c r="S21" s="27"/>
      <c r="T21" s="27"/>
      <c r="U21" s="28"/>
      <c r="V21" s="20">
        <v>4203.33</v>
      </c>
      <c r="W21" s="18"/>
      <c r="X21" s="22">
        <v>629.15</v>
      </c>
      <c r="Y21" s="18"/>
      <c r="Z21" s="22">
        <v>14.99</v>
      </c>
      <c r="AA21" s="18"/>
      <c r="AB21" s="24">
        <v>4203.33</v>
      </c>
      <c r="AC21" s="19"/>
    </row>
    <row r="22" spans="1:30" ht="68.25" customHeight="1">
      <c r="A22" s="33"/>
      <c r="B22" s="17"/>
      <c r="C22" s="35"/>
      <c r="D22" s="37"/>
      <c r="E22" s="41"/>
      <c r="F22" s="42"/>
      <c r="G22" s="43"/>
      <c r="H22" s="44" t="s">
        <v>21</v>
      </c>
      <c r="I22" s="45"/>
      <c r="J22" s="45"/>
      <c r="K22" s="45"/>
      <c r="L22" s="45"/>
      <c r="M22" s="45"/>
      <c r="N22" s="45"/>
      <c r="O22" s="29" t="s">
        <v>21</v>
      </c>
      <c r="P22" s="30"/>
      <c r="Q22" s="31"/>
      <c r="R22" s="29" t="s">
        <v>21</v>
      </c>
      <c r="S22" s="30"/>
      <c r="T22" s="30"/>
      <c r="U22" s="31"/>
      <c r="V22" s="21"/>
      <c r="W22" s="18"/>
      <c r="X22" s="23"/>
      <c r="Y22" s="18"/>
      <c r="Z22" s="23"/>
      <c r="AA22" s="18"/>
      <c r="AB22" s="25"/>
      <c r="AC22" s="19"/>
    </row>
    <row r="23" spans="1:30" ht="68.25" customHeight="1">
      <c r="A23" s="32">
        <v>4</v>
      </c>
      <c r="B23" s="78"/>
      <c r="C23" s="34" t="s">
        <v>18</v>
      </c>
      <c r="D23" s="36">
        <v>1</v>
      </c>
      <c r="E23" s="38" t="s">
        <v>15</v>
      </c>
      <c r="F23" s="64"/>
      <c r="G23" s="65"/>
      <c r="H23" s="71">
        <v>3620</v>
      </c>
      <c r="I23" s="72"/>
      <c r="J23" s="72"/>
      <c r="K23" s="72"/>
      <c r="L23" s="72"/>
      <c r="M23" s="72"/>
      <c r="N23" s="61"/>
      <c r="O23" s="71">
        <v>3730</v>
      </c>
      <c r="P23" s="72"/>
      <c r="Q23" s="61"/>
      <c r="R23" s="71">
        <v>4040</v>
      </c>
      <c r="S23" s="72"/>
      <c r="T23" s="72"/>
      <c r="U23" s="61"/>
      <c r="V23" s="20">
        <f>ROUND(AVERAGE(H23,O23,R23),2)</f>
        <v>3796.67</v>
      </c>
      <c r="W23" s="57">
        <f>STDEV(H23,O23,R23)</f>
        <v>217.79194965225895</v>
      </c>
      <c r="X23" s="22"/>
      <c r="Y23" s="57">
        <f>W23/V23*100</f>
        <v>5.736393988739052</v>
      </c>
      <c r="Z23" s="22"/>
      <c r="AA23" s="57">
        <f>V23*D23</f>
        <v>3796.67</v>
      </c>
      <c r="AB23" s="24"/>
      <c r="AC23" s="22"/>
    </row>
    <row r="24" spans="1:30" ht="68.25" customHeight="1">
      <c r="A24" s="33"/>
      <c r="B24" s="79"/>
      <c r="C24" s="35"/>
      <c r="D24" s="37"/>
      <c r="E24" s="66"/>
      <c r="F24" s="67"/>
      <c r="G24" s="68"/>
      <c r="H24" s="44" t="s">
        <v>21</v>
      </c>
      <c r="I24" s="45"/>
      <c r="J24" s="45"/>
      <c r="K24" s="45"/>
      <c r="L24" s="45"/>
      <c r="M24" s="45"/>
      <c r="N24" s="45"/>
      <c r="O24" s="29" t="s">
        <v>21</v>
      </c>
      <c r="P24" s="69"/>
      <c r="Q24" s="70"/>
      <c r="R24" s="29" t="s">
        <v>21</v>
      </c>
      <c r="S24" s="69"/>
      <c r="T24" s="69"/>
      <c r="U24" s="70"/>
      <c r="V24" s="21"/>
      <c r="W24" s="58"/>
      <c r="X24" s="23"/>
      <c r="Y24" s="58"/>
      <c r="Z24" s="23"/>
      <c r="AA24" s="58"/>
      <c r="AB24" s="25"/>
      <c r="AC24" s="23"/>
    </row>
    <row r="25" spans="1:30" ht="3.75" customHeight="1">
      <c r="A25" s="8"/>
      <c r="B25" s="8"/>
      <c r="C25" s="9"/>
      <c r="D25" s="10"/>
      <c r="E25" s="11"/>
      <c r="F25" s="11"/>
      <c r="G25" s="11"/>
      <c r="H25" s="12"/>
      <c r="I25" s="13"/>
      <c r="J25" s="13"/>
      <c r="K25" s="13"/>
      <c r="L25" s="13"/>
      <c r="M25" s="13"/>
      <c r="N25" s="13"/>
      <c r="O25" s="12"/>
      <c r="P25" s="13"/>
      <c r="Q25" s="13"/>
      <c r="R25" s="12"/>
      <c r="S25" s="13"/>
      <c r="T25" s="13"/>
      <c r="U25" s="13"/>
      <c r="V25" s="14"/>
      <c r="W25" s="14"/>
      <c r="X25" s="14"/>
      <c r="Y25" s="14"/>
      <c r="Z25" s="14"/>
      <c r="AA25" s="14"/>
      <c r="AB25" s="14"/>
      <c r="AC25" s="14"/>
    </row>
    <row r="26" spans="1:30" ht="18" customHeight="1">
      <c r="B26" s="62" t="s">
        <v>11</v>
      </c>
      <c r="C26" s="62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3">
        <v>158173.34</v>
      </c>
      <c r="AB26" s="63"/>
      <c r="AC26" s="15">
        <f>SUM(AA26)</f>
        <v>158173.34</v>
      </c>
    </row>
    <row r="27" spans="1:30" ht="9.7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15">
        <f>SUM(AA17:AA26)</f>
        <v>312143.34999999998</v>
      </c>
      <c r="AB27" s="6"/>
      <c r="AC27" s="15">
        <f>SUM(AA27:AB27)</f>
        <v>312143.34999999998</v>
      </c>
      <c r="AD27" s="7"/>
    </row>
    <row r="28" spans="1:30" ht="18" customHeight="1">
      <c r="B28" s="73" t="s">
        <v>22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</row>
    <row r="29" spans="1:30" ht="24" customHeight="1">
      <c r="AD29" s="5"/>
    </row>
    <row r="30" spans="1:30" ht="18" customHeight="1"/>
    <row r="31" spans="1:30" ht="1.5" customHeight="1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30" ht="17.25" customHeight="1"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2:20" ht="18" customHeight="1">
      <c r="B33" s="74"/>
      <c r="C33" s="74"/>
      <c r="D33" s="74"/>
      <c r="E33" s="74"/>
      <c r="F33" s="74"/>
      <c r="H33" s="74"/>
      <c r="I33" s="74"/>
      <c r="L33" s="74"/>
      <c r="M33" s="74"/>
    </row>
    <row r="34" spans="2:20" ht="1.5" customHeight="1">
      <c r="B34" s="74"/>
      <c r="C34" s="74"/>
      <c r="D34" s="74"/>
      <c r="E34" s="74"/>
      <c r="F34" s="74"/>
      <c r="I34" s="46"/>
      <c r="J34" s="46"/>
      <c r="K34" s="46"/>
      <c r="L34" s="46"/>
      <c r="P34" s="46"/>
      <c r="Q34" s="46"/>
      <c r="R34" s="46"/>
      <c r="S34" s="46"/>
      <c r="T34" s="46"/>
    </row>
    <row r="35" spans="2:20" ht="7.5" customHeight="1"/>
  </sheetData>
  <mergeCells count="93">
    <mergeCell ref="V23:V24"/>
    <mergeCell ref="Y17:Z18"/>
    <mergeCell ref="W23:X24"/>
    <mergeCell ref="A17:B18"/>
    <mergeCell ref="C17:C18"/>
    <mergeCell ref="D17:D18"/>
    <mergeCell ref="E17:G18"/>
    <mergeCell ref="H17:N17"/>
    <mergeCell ref="Y23:Z24"/>
    <mergeCell ref="Y19:Z20"/>
    <mergeCell ref="H20:N20"/>
    <mergeCell ref="A23:B24"/>
    <mergeCell ref="C23:C24"/>
    <mergeCell ref="D23:D24"/>
    <mergeCell ref="E23:G24"/>
    <mergeCell ref="H23:N23"/>
    <mergeCell ref="O23:Q23"/>
    <mergeCell ref="H18:N18"/>
    <mergeCell ref="O18:Q18"/>
    <mergeCell ref="R18:U18"/>
    <mergeCell ref="O17:Q17"/>
    <mergeCell ref="R17:U17"/>
    <mergeCell ref="O21:Q21"/>
    <mergeCell ref="O22:Q22"/>
    <mergeCell ref="B28:AC28"/>
    <mergeCell ref="B31:V31"/>
    <mergeCell ref="F32:S32"/>
    <mergeCell ref="B33:F34"/>
    <mergeCell ref="H33:I33"/>
    <mergeCell ref="L33:M33"/>
    <mergeCell ref="I34:L34"/>
    <mergeCell ref="P34:T34"/>
    <mergeCell ref="B26:C26"/>
    <mergeCell ref="A19:B20"/>
    <mergeCell ref="C19:C20"/>
    <mergeCell ref="D19:D20"/>
    <mergeCell ref="AA26:AB26"/>
    <mergeCell ref="AA23:AC24"/>
    <mergeCell ref="H24:N24"/>
    <mergeCell ref="E19:G20"/>
    <mergeCell ref="O20:Q20"/>
    <mergeCell ref="R20:U20"/>
    <mergeCell ref="R23:U23"/>
    <mergeCell ref="H19:N19"/>
    <mergeCell ref="O19:Q19"/>
    <mergeCell ref="R19:U19"/>
    <mergeCell ref="O24:Q24"/>
    <mergeCell ref="R24:U24"/>
    <mergeCell ref="AA10:AC10"/>
    <mergeCell ref="W12:W16"/>
    <mergeCell ref="AB11:AC11"/>
    <mergeCell ref="V19:V20"/>
    <mergeCell ref="W19:X20"/>
    <mergeCell ref="AA19:AC20"/>
    <mergeCell ref="Y10:Z12"/>
    <mergeCell ref="X12:X16"/>
    <mergeCell ref="AA12:AA15"/>
    <mergeCell ref="AB12:AC15"/>
    <mergeCell ref="Y15:Y16"/>
    <mergeCell ref="Z15:Z16"/>
    <mergeCell ref="AB16:AC16"/>
    <mergeCell ref="AA17:AC18"/>
    <mergeCell ref="V17:V18"/>
    <mergeCell ref="W17:X18"/>
    <mergeCell ref="A1:AC1"/>
    <mergeCell ref="A2:AC2"/>
    <mergeCell ref="A3:AC3"/>
    <mergeCell ref="A4:AC4"/>
    <mergeCell ref="A5:AC5"/>
    <mergeCell ref="B7:X7"/>
    <mergeCell ref="P8:U8"/>
    <mergeCell ref="A10:B16"/>
    <mergeCell ref="C10:C16"/>
    <mergeCell ref="D10:D16"/>
    <mergeCell ref="E10:G16"/>
    <mergeCell ref="H10:N10"/>
    <mergeCell ref="O10:Q10"/>
    <mergeCell ref="R10:U10"/>
    <mergeCell ref="V10:V16"/>
    <mergeCell ref="H11:U16"/>
    <mergeCell ref="W10:X10"/>
    <mergeCell ref="A21:A22"/>
    <mergeCell ref="C21:C22"/>
    <mergeCell ref="D21:D22"/>
    <mergeCell ref="E21:G22"/>
    <mergeCell ref="H21:N21"/>
    <mergeCell ref="H22:N22"/>
    <mergeCell ref="V21:V22"/>
    <mergeCell ref="X21:X22"/>
    <mergeCell ref="Z21:Z22"/>
    <mergeCell ref="AB21:AB22"/>
    <mergeCell ref="R21:U21"/>
    <mergeCell ref="R22:U22"/>
  </mergeCells>
  <pageMargins left="0.11811023622047245" right="0.11811023622047245" top="0.15748031496062992" bottom="0" header="0.31496062992125984" footer="0.31496062992125984"/>
  <pageSetup paperSize="9" scale="60" orientation="portrait" r:id="rId1"/>
  <colBreaks count="1" manualBreakCount="1">
    <brk id="2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stateproc</dc:creator>
  <cp:lastModifiedBy>Пользователь</cp:lastModifiedBy>
  <cp:lastPrinted>2024-06-25T10:51:43Z</cp:lastPrinted>
  <dcterms:created xsi:type="dcterms:W3CDTF">2019-02-26T08:35:40Z</dcterms:created>
  <dcterms:modified xsi:type="dcterms:W3CDTF">2026-09-24T11:23:35Z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15.2.10.0</vt:lpwstr>
  </property>
</Properties>
</file>