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2EF9BAC7-94C7-461D-94C9-2C703FE3A7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21" i="1" l="1"/>
  <c r="AC13" i="1"/>
  <c r="AD13" i="1" s="1"/>
  <c r="AC14" i="1"/>
  <c r="AD14" i="1" s="1"/>
  <c r="AC15" i="1"/>
  <c r="AD15" i="1" s="1"/>
  <c r="AC16" i="1"/>
  <c r="AD16" i="1" s="1"/>
  <c r="AC17" i="1"/>
  <c r="AD17" i="1" s="1"/>
  <c r="AC18" i="1"/>
  <c r="AD18" i="1" s="1"/>
  <c r="AC19" i="1"/>
  <c r="AD19" i="1" s="1"/>
  <c r="AC20" i="1"/>
  <c r="AD20" i="1" s="1"/>
  <c r="AC21" i="1"/>
  <c r="AC12" i="1"/>
  <c r="AD12" i="1" s="1"/>
  <c r="AD22" i="1" l="1"/>
</calcChain>
</file>

<file path=xl/sharedStrings.xml><?xml version="1.0" encoding="utf-8"?>
<sst xmlns="http://schemas.openxmlformats.org/spreadsheetml/2006/main" count="250" uniqueCount="75">
  <si>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</si>
  <si>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</si>
  <si>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</si>
  <si>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</si>
  <si>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</si>
  <si>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</si>
  <si>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</si>
  <si>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</si>
  <si>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</si>
  <si>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</si>
  <si>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</si>
  <si>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</si>
  <si>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</si>
  <si>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</si>
  <si>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</si>
  <si>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</si>
  <si>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</si>
  <si>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</si>
  <si>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</si>
  <si>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</si>
  <si>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</si>
  <si>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</si>
  <si>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</si>
  <si>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</si>
  <si>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</si>
  <si>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</si>
  <si>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</si>
  <si>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</si>
  <si>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</si>
  <si>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</si>
  <si>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</si>
  <si>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</si>
  <si>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</si>
  <si>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</si>
  <si>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</si>
  <si>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</si>
  <si>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</si>
  <si>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</si>
  <si>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</si>
  <si>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</si>
  <si>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</si>
  <si>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</si>
  <si>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</si>
  <si>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</si>
  <si>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</si>
  <si>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</si>
  <si>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</si>
  <si>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</si>
  <si>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</si>
  <si>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</si>
  <si>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шт</t>
  </si>
  <si>
    <t>32.30.14.112</t>
  </si>
  <si>
    <t>Поставщик 1</t>
  </si>
  <si>
    <t>Поставщик 2</t>
  </si>
  <si>
    <t>Поставщик 3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</si>
  <si>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</si>
  <si>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</si>
  <si>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</si>
  <si>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Специалист по закупкам</t>
  </si>
  <si>
    <t>/ Серых Н.В.</t>
  </si>
  <si>
    <t xml:space="preserve">Обоснование начальной (максимальной) цены договора, 
цены контракта, заключаемого с единственным поставщиком (подрядчиком, исполнителем)           </t>
  </si>
  <si>
    <t>Приложение №3</t>
  </si>
  <si>
    <t>Булава гимнастическая CHACOTT FIG New Mark 45,5см</t>
  </si>
  <si>
    <t>Булава гимнастическая SASAKI M35 45см</t>
  </si>
  <si>
    <t>Обруч гимнастический Pastorelli Rodeo 85см</t>
  </si>
  <si>
    <t>Обруч гимнастический Pastorelli Rodeo 90см</t>
  </si>
  <si>
    <t>Лента для художественной гимнастики Chacott 5м</t>
  </si>
  <si>
    <t>Лента для художественной гимнастики Fig New Mark 6м</t>
  </si>
  <si>
    <t>Мяч для художественной гимнастики CHACOTT FIG New Mark 18,5см</t>
  </si>
  <si>
    <t>Мяч для художественной гимнастики CHACOTT FIG New Mark 17см</t>
  </si>
  <si>
    <t>пар</t>
  </si>
  <si>
    <t>Дата подготовки обоснования НМЦК: 18.09.2026</t>
  </si>
  <si>
    <t>Поставка спортинвентаря для нужд МАУ ДО СШ "ЮНОСТЬ" г. Железногорск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</si>
  <si>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п.9.4 Положения о закупках МАУ ДО ДО СШ "Юность")
Расчет выполнен в соответствии с Методическими рекомендациями, утвержденными приказом МЭР РФ от 02.10.2013 №567</t>
  </si>
  <si>
    <t>На основании проведенного анализа рынка и расчетов, НМЦК составляет: 238 306,67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</si>
</sst>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5"/>
  <sheetViews>
    <sheetView tabSelected="1" view="pageBreakPreview" topLeftCell="A15" zoomScaleNormal="100" zoomScaleSheetLayoutView="100" workbookViewId="0">
      <selection activeCell="A24" sqref="A24:AD2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61</v>
      </c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8" t="s">
        <v>60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43" t="s">
        <v>1</v>
      </c>
      <c r="B6" s="43"/>
      <c r="C6" s="49" t="s">
        <v>56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25">
      <c r="A7" s="43" t="s">
        <v>55</v>
      </c>
      <c r="B7" s="43"/>
      <c r="C7" s="49" t="s">
        <v>73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25">
      <c r="A8" s="45" t="s">
        <v>72</v>
      </c>
      <c r="B8" s="46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47"/>
    </row>
    <row r="9" spans="1:32" ht="125.25" customHeight="1" x14ac:dyDescent="0.25">
      <c r="A9" s="42" t="s">
        <v>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43" t="s">
        <v>3</v>
      </c>
      <c r="B10" s="43" t="s">
        <v>4</v>
      </c>
      <c r="C10" s="43"/>
      <c r="D10" s="44" t="s">
        <v>5</v>
      </c>
      <c r="E10" s="43" t="s">
        <v>6</v>
      </c>
      <c r="F10" s="44" t="s">
        <v>7</v>
      </c>
      <c r="G10" s="6" t="s">
        <v>52</v>
      </c>
      <c r="H10" s="6" t="s">
        <v>53</v>
      </c>
      <c r="I10" s="6" t="s">
        <v>54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4" t="s">
        <v>57</v>
      </c>
      <c r="AD10" s="8" t="s">
        <v>27</v>
      </c>
    </row>
    <row r="11" spans="1:32" ht="45" customHeight="1" x14ac:dyDescent="0.25">
      <c r="A11" s="43"/>
      <c r="B11" s="43"/>
      <c r="C11" s="43"/>
      <c r="D11" s="44"/>
      <c r="E11" s="43"/>
      <c r="F11" s="44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4"/>
      <c r="AD11" s="10"/>
    </row>
    <row r="12" spans="1:32" ht="52.5" customHeight="1" x14ac:dyDescent="0.25">
      <c r="A12" s="11">
        <v>1</v>
      </c>
      <c r="B12" s="27" t="s">
        <v>62</v>
      </c>
      <c r="C12" s="28"/>
      <c r="D12" s="7" t="s">
        <v>51</v>
      </c>
      <c r="E12" s="11" t="s">
        <v>70</v>
      </c>
      <c r="F12" s="12">
        <v>1</v>
      </c>
      <c r="G12" s="6">
        <v>14000</v>
      </c>
      <c r="H12" s="6">
        <v>12000</v>
      </c>
      <c r="I12" s="6">
        <v>11620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838.98</v>
      </c>
      <c r="AB12" s="6">
        <v>7.62</v>
      </c>
      <c r="AC12" s="26">
        <f t="shared" ref="AC12:AC21" si="0">(G12+H12+I12)/3</f>
        <v>12540</v>
      </c>
      <c r="AD12" s="26">
        <f>AC12*F12</f>
        <v>12540</v>
      </c>
      <c r="AE12" s="13"/>
      <c r="AF12" s="13"/>
    </row>
    <row r="13" spans="1:32" ht="52.5" customHeight="1" x14ac:dyDescent="0.25">
      <c r="A13" s="11">
        <v>2</v>
      </c>
      <c r="B13" s="27" t="s">
        <v>63</v>
      </c>
      <c r="C13" s="28"/>
      <c r="D13" s="7" t="s">
        <v>51</v>
      </c>
      <c r="E13" s="11" t="s">
        <v>70</v>
      </c>
      <c r="F13" s="12">
        <v>5</v>
      </c>
      <c r="G13" s="6">
        <v>14000</v>
      </c>
      <c r="H13" s="6">
        <v>12300</v>
      </c>
      <c r="I13" s="6">
        <v>4000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692.82</v>
      </c>
      <c r="AB13" s="6">
        <v>5.09</v>
      </c>
      <c r="AC13" s="26">
        <f t="shared" si="0"/>
        <v>10100</v>
      </c>
      <c r="AD13" s="26">
        <f>AC13*F13</f>
        <v>50500</v>
      </c>
      <c r="AE13" s="13"/>
      <c r="AF13" s="13"/>
    </row>
    <row r="14" spans="1:32" ht="52.5" customHeight="1" x14ac:dyDescent="0.25">
      <c r="A14" s="11">
        <v>3</v>
      </c>
      <c r="B14" s="27" t="s">
        <v>64</v>
      </c>
      <c r="C14" s="28"/>
      <c r="D14" s="7" t="s">
        <v>51</v>
      </c>
      <c r="E14" s="11" t="s">
        <v>50</v>
      </c>
      <c r="F14" s="12">
        <v>5</v>
      </c>
      <c r="G14" s="6">
        <v>5000</v>
      </c>
      <c r="H14" s="6">
        <v>5200</v>
      </c>
      <c r="I14" s="6">
        <v>3000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115.47</v>
      </c>
      <c r="AB14" s="6">
        <v>2.2799999999999998</v>
      </c>
      <c r="AC14" s="26">
        <f t="shared" si="0"/>
        <v>4400</v>
      </c>
      <c r="AD14" s="26">
        <f>AC14*F14</f>
        <v>22000</v>
      </c>
      <c r="AE14" s="13"/>
      <c r="AF14" s="13"/>
    </row>
    <row r="15" spans="1:32" ht="52.5" customHeight="1" x14ac:dyDescent="0.25">
      <c r="A15" s="25">
        <v>4</v>
      </c>
      <c r="B15" s="27" t="s">
        <v>65</v>
      </c>
      <c r="C15" s="28"/>
      <c r="D15" s="7" t="s">
        <v>51</v>
      </c>
      <c r="E15" s="11" t="s">
        <v>50</v>
      </c>
      <c r="F15" s="12">
        <v>5</v>
      </c>
      <c r="G15" s="6">
        <v>5200</v>
      </c>
      <c r="H15" s="6">
        <v>5200</v>
      </c>
      <c r="I15" s="6">
        <v>5000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57.74</v>
      </c>
      <c r="AB15" s="6">
        <v>1.1200000000000001</v>
      </c>
      <c r="AC15" s="26">
        <f t="shared" si="0"/>
        <v>5133.333333333333</v>
      </c>
      <c r="AD15" s="26">
        <f>AC15*F15</f>
        <v>25666.666666666664</v>
      </c>
      <c r="AE15" s="13"/>
      <c r="AF15" s="13"/>
    </row>
    <row r="16" spans="1:32" ht="52.5" customHeight="1" x14ac:dyDescent="0.25">
      <c r="A16" s="25">
        <v>5</v>
      </c>
      <c r="B16" s="27" t="s">
        <v>66</v>
      </c>
      <c r="C16" s="28"/>
      <c r="D16" s="7" t="s">
        <v>51</v>
      </c>
      <c r="E16" s="11" t="s">
        <v>50</v>
      </c>
      <c r="F16" s="12">
        <v>2</v>
      </c>
      <c r="G16" s="6">
        <v>4500</v>
      </c>
      <c r="H16" s="6">
        <v>4300</v>
      </c>
      <c r="I16" s="6">
        <v>4000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305.51</v>
      </c>
      <c r="AB16" s="6">
        <v>6.69</v>
      </c>
      <c r="AC16" s="26">
        <f t="shared" si="0"/>
        <v>4266.666666666667</v>
      </c>
      <c r="AD16" s="26">
        <f t="shared" ref="AD16:AD21" si="1">AC16*F16</f>
        <v>8533.3333333333339</v>
      </c>
      <c r="AE16" s="13"/>
      <c r="AF16" s="13"/>
    </row>
    <row r="17" spans="1:32" ht="52.5" customHeight="1" x14ac:dyDescent="0.25">
      <c r="A17" s="25">
        <v>6</v>
      </c>
      <c r="B17" s="27" t="s">
        <v>66</v>
      </c>
      <c r="C17" s="28"/>
      <c r="D17" s="7" t="s">
        <v>51</v>
      </c>
      <c r="E17" s="11" t="s">
        <v>50</v>
      </c>
      <c r="F17" s="12">
        <v>1</v>
      </c>
      <c r="G17" s="6">
        <v>4500</v>
      </c>
      <c r="H17" s="6">
        <v>4300</v>
      </c>
      <c r="I17" s="6">
        <v>4000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305.51</v>
      </c>
      <c r="AB17" s="6">
        <v>6.69</v>
      </c>
      <c r="AC17" s="26">
        <f t="shared" si="0"/>
        <v>4266.666666666667</v>
      </c>
      <c r="AD17" s="26">
        <f t="shared" si="1"/>
        <v>4266.666666666667</v>
      </c>
      <c r="AE17" s="13"/>
      <c r="AF17" s="13"/>
    </row>
    <row r="18" spans="1:32" ht="52.5" customHeight="1" x14ac:dyDescent="0.25">
      <c r="A18" s="25">
        <v>7</v>
      </c>
      <c r="B18" s="27" t="s">
        <v>66</v>
      </c>
      <c r="C18" s="28"/>
      <c r="D18" s="7" t="s">
        <v>51</v>
      </c>
      <c r="E18" s="11" t="s">
        <v>50</v>
      </c>
      <c r="F18" s="12">
        <v>2</v>
      </c>
      <c r="G18" s="6">
        <v>4500</v>
      </c>
      <c r="H18" s="6">
        <v>4300</v>
      </c>
      <c r="I18" s="6">
        <v>4000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305.51</v>
      </c>
      <c r="AB18" s="6">
        <v>6.69</v>
      </c>
      <c r="AC18" s="26">
        <f t="shared" si="0"/>
        <v>4266.666666666667</v>
      </c>
      <c r="AD18" s="26">
        <f t="shared" si="1"/>
        <v>8533.3333333333339</v>
      </c>
      <c r="AE18" s="13"/>
      <c r="AF18" s="13"/>
    </row>
    <row r="19" spans="1:32" ht="52.5" customHeight="1" x14ac:dyDescent="0.25">
      <c r="A19" s="25">
        <v>8</v>
      </c>
      <c r="B19" s="27" t="s">
        <v>67</v>
      </c>
      <c r="C19" s="28"/>
      <c r="D19" s="7" t="s">
        <v>51</v>
      </c>
      <c r="E19" s="11" t="s">
        <v>50</v>
      </c>
      <c r="F19" s="12">
        <v>4</v>
      </c>
      <c r="G19" s="6">
        <v>5000</v>
      </c>
      <c r="H19" s="6">
        <v>4500</v>
      </c>
      <c r="I19" s="6">
        <v>6200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1664.33</v>
      </c>
      <c r="AB19" s="6">
        <v>29.2</v>
      </c>
      <c r="AC19" s="26">
        <f t="shared" si="0"/>
        <v>5233.333333333333</v>
      </c>
      <c r="AD19" s="26">
        <f t="shared" si="1"/>
        <v>20933.333333333332</v>
      </c>
      <c r="AE19" s="13"/>
      <c r="AF19" s="13"/>
    </row>
    <row r="20" spans="1:32" ht="52.5" customHeight="1" x14ac:dyDescent="0.25">
      <c r="A20" s="25">
        <v>9</v>
      </c>
      <c r="B20" s="27" t="s">
        <v>68</v>
      </c>
      <c r="C20" s="28"/>
      <c r="D20" s="7" t="s">
        <v>51</v>
      </c>
      <c r="E20" s="24" t="s">
        <v>50</v>
      </c>
      <c r="F20" s="12">
        <v>4</v>
      </c>
      <c r="G20" s="6">
        <v>12000</v>
      </c>
      <c r="H20" s="6">
        <v>8500</v>
      </c>
      <c r="I20" s="6">
        <v>12000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>
        <v>750.55</v>
      </c>
      <c r="AB20" s="6">
        <v>6.49</v>
      </c>
      <c r="AC20" s="26">
        <f t="shared" si="0"/>
        <v>10833.333333333334</v>
      </c>
      <c r="AD20" s="26">
        <f>AC20*F20</f>
        <v>43333.333333333336</v>
      </c>
      <c r="AE20" s="13"/>
      <c r="AF20" s="13"/>
    </row>
    <row r="21" spans="1:32" ht="52.5" customHeight="1" x14ac:dyDescent="0.25">
      <c r="A21" s="25">
        <v>10</v>
      </c>
      <c r="B21" s="27" t="s">
        <v>69</v>
      </c>
      <c r="C21" s="28"/>
      <c r="D21" s="7" t="s">
        <v>51</v>
      </c>
      <c r="E21" s="24" t="s">
        <v>50</v>
      </c>
      <c r="F21" s="12">
        <v>4</v>
      </c>
      <c r="G21" s="6">
        <v>11000</v>
      </c>
      <c r="H21" s="6">
        <v>8500</v>
      </c>
      <c r="I21" s="6">
        <v>12000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808.29</v>
      </c>
      <c r="AB21" s="6">
        <v>7.26</v>
      </c>
      <c r="AC21" s="26">
        <f t="shared" si="0"/>
        <v>10500</v>
      </c>
      <c r="AD21" s="26">
        <f>AC21*F21</f>
        <v>42000</v>
      </c>
      <c r="AE21" s="13"/>
      <c r="AF21" s="13"/>
    </row>
    <row r="22" spans="1:32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C22" s="11" t="s">
        <v>46</v>
      </c>
      <c r="AD22" s="26">
        <f>SUM(AD12:AD21)</f>
        <v>238306.66666666669</v>
      </c>
    </row>
    <row r="23" spans="1:32" x14ac:dyDescent="0.25">
      <c r="A23" s="27" t="s">
        <v>74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28"/>
    </row>
    <row r="24" spans="1:32" x14ac:dyDescent="0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spans="1:32" x14ac:dyDescent="0.25">
      <c r="A25" s="34" t="s">
        <v>71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</row>
    <row r="26" spans="1:32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1:32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</row>
    <row r="28" spans="1:32" ht="15.75" thickBot="1" x14ac:dyDescent="0.3">
      <c r="A28" s="1"/>
      <c r="B28" s="1"/>
      <c r="C28" s="1"/>
      <c r="D28" s="1"/>
      <c r="E28" s="1"/>
      <c r="F28" s="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32" ht="15.75" thickBot="1" x14ac:dyDescent="0.3">
      <c r="A29" s="36" t="s">
        <v>47</v>
      </c>
      <c r="B29" s="37"/>
      <c r="C29" s="37"/>
      <c r="D29" s="37"/>
      <c r="E29" s="1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x14ac:dyDescent="0.25">
      <c r="A30" s="38" t="s">
        <v>58</v>
      </c>
      <c r="B30" s="39"/>
      <c r="C30" s="39"/>
      <c r="D30" s="39"/>
      <c r="E30" s="15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ht="15.75" thickBot="1" x14ac:dyDescent="0.3">
      <c r="A31" s="40" t="s">
        <v>48</v>
      </c>
      <c r="B31" s="41"/>
      <c r="C31" s="41"/>
      <c r="D31" s="41"/>
      <c r="E31" s="17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x14ac:dyDescent="0.25">
      <c r="A32" s="38" t="s">
        <v>59</v>
      </c>
      <c r="B32" s="39"/>
      <c r="C32" s="39"/>
      <c r="D32" s="39"/>
      <c r="E32" s="18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6.5" thickBot="1" x14ac:dyDescent="0.3">
      <c r="A33" s="29" t="s">
        <v>49</v>
      </c>
      <c r="B33" s="30"/>
      <c r="C33" s="30"/>
      <c r="D33" s="30"/>
      <c r="E33" s="19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75" x14ac:dyDescent="0.25">
      <c r="A34" s="22"/>
      <c r="B34" s="22"/>
      <c r="C34" s="22"/>
      <c r="D34" s="22"/>
      <c r="E34" s="22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3"/>
      <c r="AB34" s="3"/>
      <c r="AC34" s="3"/>
    </row>
    <row r="35" spans="1:29" ht="15.75" x14ac:dyDescent="0.25">
      <c r="A35" s="23" t="s">
        <v>0</v>
      </c>
    </row>
  </sheetData>
  <mergeCells count="34">
    <mergeCell ref="A8:AD8"/>
    <mergeCell ref="A3:AD3"/>
    <mergeCell ref="A6:B6"/>
    <mergeCell ref="C6:AD6"/>
    <mergeCell ref="A7:B7"/>
    <mergeCell ref="C7:AD7"/>
    <mergeCell ref="B13:C13"/>
    <mergeCell ref="B14:C14"/>
    <mergeCell ref="B15:C15"/>
    <mergeCell ref="A9:AD9"/>
    <mergeCell ref="A10:A11"/>
    <mergeCell ref="B10:C11"/>
    <mergeCell ref="D10:D11"/>
    <mergeCell ref="E10:E11"/>
    <mergeCell ref="F10:F11"/>
    <mergeCell ref="AC10:AC11"/>
    <mergeCell ref="B20:C20"/>
    <mergeCell ref="B21:C21"/>
    <mergeCell ref="A33:D33"/>
    <mergeCell ref="A22:AA22"/>
    <mergeCell ref="A23:AD23"/>
    <mergeCell ref="A24:AD24"/>
    <mergeCell ref="A25:AD25"/>
    <mergeCell ref="A26:AD26"/>
    <mergeCell ref="A27:AD27"/>
    <mergeCell ref="A29:D29"/>
    <mergeCell ref="A30:D30"/>
    <mergeCell ref="A31:D31"/>
    <mergeCell ref="A32:D32"/>
    <mergeCell ref="B12:C12"/>
    <mergeCell ref="B16:C16"/>
    <mergeCell ref="B17:C17"/>
    <mergeCell ref="B18:C18"/>
    <mergeCell ref="B19:C19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2026-09-29T03:51:05Z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