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-120" windowWidth="15360" windowHeight="7950"/>
  </bookViews>
  <sheets>
    <sheet name="Расчёт" sheetId="3" r:id="rId1"/>
    <sheet name="Инструкция" sheetId="4" r:id="rId2"/>
  </sheets>
  <definedNames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"000000000000"&amp;MID(1/2,2,1)&amp;"00"</definedName>
    <definedName name="n0x">IF(n_3=1,n_2,n_3&amp;n_1)</definedName>
    <definedName name="n1x">IF(n_3=1,n_2,n_3&amp;n_5)</definedName>
    <definedName name="мил">{0,"овz";1,"z";2,"аz";5,"овz"}</definedName>
    <definedName name="_xlnm.Print_Area" localSheetId="0">Расчёт!$A$1:$J$80</definedName>
    <definedName name="тыс">{0,"тысячz";1,"тысячаz";2,"тысячиz";5,"тысячz"}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4" i="3" l="1"/>
  <c r="I71" i="3"/>
  <c r="I72" i="3"/>
  <c r="I73" i="3"/>
  <c r="I62" i="3"/>
  <c r="I63" i="3"/>
  <c r="I64" i="3"/>
  <c r="I65" i="3"/>
  <c r="I66" i="3"/>
  <c r="I67" i="3"/>
  <c r="I68" i="3"/>
  <c r="I69" i="3"/>
  <c r="I70" i="3"/>
  <c r="I50" i="3"/>
  <c r="I51" i="3"/>
  <c r="I52" i="3"/>
  <c r="I53" i="3"/>
  <c r="I54" i="3"/>
  <c r="I55" i="3"/>
  <c r="I56" i="3"/>
  <c r="I57" i="3"/>
  <c r="I58" i="3"/>
  <c r="I59" i="3"/>
  <c r="I60" i="3"/>
  <c r="I61" i="3"/>
  <c r="I43" i="3"/>
  <c r="I44" i="3"/>
  <c r="I45" i="3"/>
  <c r="I46" i="3"/>
  <c r="I47" i="3"/>
  <c r="I48" i="3"/>
  <c r="I49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17" i="3"/>
  <c r="I18" i="3"/>
  <c r="I19" i="3"/>
  <c r="I20" i="3"/>
  <c r="I21" i="3"/>
  <c r="I22" i="3"/>
  <c r="I16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 l="1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 l="1"/>
  <c r="J36" i="3"/>
  <c r="J35" i="3"/>
  <c r="J34" i="3"/>
  <c r="J33" i="3"/>
  <c r="M23" i="4" l="1"/>
  <c r="M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J17" i="3" l="1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16" i="3"/>
  <c r="P5" i="4" l="1"/>
  <c r="B77" i="3" l="1"/>
</calcChain>
</file>

<file path=xl/sharedStrings.xml><?xml version="1.0" encoding="utf-8"?>
<sst xmlns="http://schemas.openxmlformats.org/spreadsheetml/2006/main" count="83" uniqueCount="83">
  <si>
    <t>№ п/п</t>
  </si>
  <si>
    <t>Результаты проведенного анализа рынка:</t>
  </si>
  <si>
    <t xml:space="preserve">Наименование </t>
  </si>
  <si>
    <t>В качестве источников информации о ценах Заказчиком использована информация о стоимости закупаемых товаров/работ/услуг, полученная от коммерческих организаций в соответствии с запросами, направленными им Заказчиком.</t>
  </si>
  <si>
    <t>Приложение № 3
к документации об аукционе в электронной форме</t>
  </si>
  <si>
    <t>Расчет начальной (максимальной) цены Договора</t>
  </si>
  <si>
    <t>Итого</t>
  </si>
  <si>
    <t>Цена (руб.)</t>
  </si>
  <si>
    <t>Начальная (максимальная) цена, руб.</t>
  </si>
  <si>
    <t>Ц1</t>
  </si>
  <si>
    <t>Ц2</t>
  </si>
  <si>
    <t>Ц3</t>
  </si>
  <si>
    <t>&lt;Ц&gt;</t>
  </si>
  <si>
    <t>V</t>
  </si>
  <si>
    <t>q</t>
  </si>
  <si>
    <t>Коэффициент вариации, %</t>
  </si>
  <si>
    <t xml:space="preserve">С учетом проведенного исследования рынка начальная (максимальная) цена Договора составит: </t>
  </si>
  <si>
    <t>Количество</t>
  </si>
  <si>
    <t>Перец черный горошек 10 г.*40 шт. "Магия Востока"</t>
  </si>
  <si>
    <t>Перец черный молотый 10 г. * 40 шт. "Магия Востока"</t>
  </si>
  <si>
    <t>Лавровый лист 10 г. * 10 шт. "Восточный базар"</t>
  </si>
  <si>
    <t>Гречка с курицей 40 г. * 20 шт. Preston</t>
  </si>
  <si>
    <t>Ванилин 1,5 г. * 100 шт. "Preston"</t>
  </si>
  <si>
    <t>Разрыхлитель 12 г. * 40 шт. "Preston"</t>
  </si>
  <si>
    <t>Печенье 180 г. Микки какао с молоком / 28 шт.</t>
  </si>
  <si>
    <t>Печенье 180 г. Микки фундук / 28 шт.</t>
  </si>
  <si>
    <r>
      <t xml:space="preserve">Источник 3
</t>
    </r>
    <r>
      <rPr>
        <sz val="8"/>
        <color rgb="FF000000"/>
        <rFont val="Times New Roman"/>
        <family val="1"/>
        <charset val="204"/>
      </rPr>
      <t>исх. б/н от 19.05.2026</t>
    </r>
  </si>
  <si>
    <r>
      <t xml:space="preserve">Источник 1
</t>
    </r>
    <r>
      <rPr>
        <sz val="8"/>
        <color rgb="FF000000"/>
        <rFont val="Times New Roman"/>
        <family val="1"/>
        <charset val="204"/>
      </rPr>
      <t>исх. б/н от 30.09.2026</t>
    </r>
  </si>
  <si>
    <r>
      <t xml:space="preserve">Источник 2
</t>
    </r>
    <r>
      <rPr>
        <sz val="8"/>
        <color rgb="FF000000"/>
        <rFont val="Times New Roman"/>
        <family val="1"/>
        <charset val="204"/>
      </rPr>
      <t>исх. б/н от 30.09.2026</t>
    </r>
  </si>
  <si>
    <t>Каша овсяная с клубникой 37 г.</t>
  </si>
  <si>
    <t>Кислота лимонная пищевая</t>
  </si>
  <si>
    <t>Приправа Царская Универсальная 50 г. /20 шт. Арта Групп</t>
  </si>
  <si>
    <t>Крекер 20 г. В форме рыбок вкус сметаны и зелени / 180 шт. (Атардо)</t>
  </si>
  <si>
    <t>Конфеты фас. 200 г. Золотая Лилия</t>
  </si>
  <si>
    <t>Конфеты фас. 250 г. Живинка вкус арбуз / 18 шт.</t>
  </si>
  <si>
    <t xml:space="preserve">Печенье фас. Супер-Контик 100 г. Со сгущ. молоком / 50 шт. </t>
  </si>
  <si>
    <t xml:space="preserve">Печенье фас. Супер-Контик 100 г. Шоколад вкус / 50 шт. </t>
  </si>
  <si>
    <t xml:space="preserve">Печенье фас. Супер-Контик 50 г. Шоколад вкус / 50 шт. </t>
  </si>
  <si>
    <t>Кофе Петр. Слобода Коф. Раствор. 3 в 1 Карамель 20 г.</t>
  </si>
  <si>
    <t>Кофе Петр. Слобода Коф. Раствор. 3 в 1 Крепкий 20 г.</t>
  </si>
  <si>
    <t>Кофе Петр. Слобода Коф. Раствор. 3 в 1 Лесной орех 20 г.</t>
  </si>
  <si>
    <t>Батончики 38 г. Боярушка классический ш/б/24 шт.</t>
  </si>
  <si>
    <t>Батончики 40 г. Мишка на севере экстрамолчный с вафлями с миндалем / 14 шт.</t>
  </si>
  <si>
    <t>Батончики 40 г. Просто чудо / 14 шт.</t>
  </si>
  <si>
    <t>Батончики 40 г. Степ MIX / 20 шт.</t>
  </si>
  <si>
    <t>Батончики 47 г. Крупская с помадно-сливочной начинкой / 20 шт</t>
  </si>
  <si>
    <t>Мучные изделия 220 г. Крекер Нежный / 14 шт.</t>
  </si>
  <si>
    <t>Плиточный шоколад Белочка с цельным миндалем 100 г. / 15 шт.</t>
  </si>
  <si>
    <t>Плиточный шоколад Левушка детям молочный 85 г. / 14 шт.</t>
  </si>
  <si>
    <t>Плиточный шоколад Молочный шоколад  настоящий 200 г./ 11 шт.</t>
  </si>
  <si>
    <t>Плиточный шоколад Молочный шоколад Особый 200 г./ 11 шт.</t>
  </si>
  <si>
    <t>Плиточный шоколад Особый молочный с фундуком 85 г./ 15 шт.</t>
  </si>
  <si>
    <t>Плиточный шоколад Особый оригинальный темный 88 г./ 15 шт.</t>
  </si>
  <si>
    <t>Плиточный шоколад Степ с арахисом и карамелью 80 г. / 15 шт.</t>
  </si>
  <si>
    <t>Плиточный шоколад Степ с лесным орехом 80 г. / 15 шт.</t>
  </si>
  <si>
    <t>Плиточный шоколад Темный шоколад Особый 200 г./ 11 шт.</t>
  </si>
  <si>
    <t>Торт 213 г. Полярный  / 9 шт.</t>
  </si>
  <si>
    <t>Торт 320 г. Балтийский шоколадный  / 12 шт.</t>
  </si>
  <si>
    <t>ХСТ Золотой Степ 174 г. / 8 шт.</t>
  </si>
  <si>
    <t>ХСТ Фрутландия Апельсинов и лимонов 194 г. / 8 шт</t>
  </si>
  <si>
    <t>Вафли фас. 170 г. Сладонеж с вар. Сгущенкой / 24 шт.</t>
  </si>
  <si>
    <t>Вафли фас. 170 г. Сладонеж с сливочным кремом / 24 шт.</t>
  </si>
  <si>
    <t>Вафли фас. 170 г. Сладонеж с шоколадным кремом / 24 шт.</t>
  </si>
  <si>
    <t>Печенье 255 г. Топленые берега/15 шт. (Сладонеж)</t>
  </si>
  <si>
    <t>Карамель 250 г. Капля лета микс (абрикос, арбуз, лимон)/16 шт.</t>
  </si>
  <si>
    <t>Карамель 250 г. Леденцовая микс (барбарис, дюшес, мята)/16 шт.</t>
  </si>
  <si>
    <t>Карамель 250 г. Микс с молочной начинокой (клубничные сливки, кофе с молоком)/ 16 шт.</t>
  </si>
  <si>
    <t>Чай ф/пакет Зеленый 25 ф/п*2 г. Английский с ярлыком / 32 шт (Хейлис)</t>
  </si>
  <si>
    <t>Чай ф/пакет Черный25 ф/п*1,8 г. Английский классический  (Хейлис)</t>
  </si>
  <si>
    <t xml:space="preserve">Чай  Зеленый 100 г. Английский крупнолистовой / 20 шт. (Хейлис) </t>
  </si>
  <si>
    <t>Чай  Черный 100 г. Английский классический  (Хейлис)</t>
  </si>
  <si>
    <t>Десерт ДонКо 34 г. Мишаня с вишневым джемом, блок 24 шт.</t>
  </si>
  <si>
    <t>Рулеты ДонКО 160 Г. 4 ВИДА (АБРИКОС) 12 ШТ/КОР</t>
  </si>
  <si>
    <t>Рулеты ДонКО 160 Г. 4 ВИДА (клубника) 12 ШТ/КОР</t>
  </si>
  <si>
    <t>Рулеты ДонКО 160 Г. 4 ВИДА (вишня) 12 ШТ/КОР</t>
  </si>
  <si>
    <t>Рулеты ДонКО 160 Г. 4 ВИДА (смородина) 12 ШТ/КОР</t>
  </si>
  <si>
    <t>Печенье Домашние грибочки 270 г. В молочной глазури / 20 шт. (София)</t>
  </si>
  <si>
    <t>Печенье Домашние грибочки 270 г. В темной глазури / 20 шт. (София)</t>
  </si>
  <si>
    <t>Кофе Петр. Слобода Коф. Раствор. 3 в 1 Классический 20 г.</t>
  </si>
  <si>
    <r>
      <rPr>
        <b/>
        <sz val="10"/>
        <rFont val="Times New Roman"/>
        <family val="1"/>
        <charset val="204"/>
      </rPr>
      <t xml:space="preserve">Предмет закупки: </t>
    </r>
    <r>
      <rPr>
        <sz val="10"/>
        <rFont val="Times New Roman"/>
        <family val="1"/>
        <charset val="204"/>
      </rPr>
      <t>Поставка бакалеи (шоколад, конфеты, чай) для реализации в отделениях почтовой связи ГУП «Почта Херсон»</t>
    </r>
  </si>
  <si>
    <t>(Восемь миллионов пятьдесят шесть тысяч семьдесят семь) рублей 12 коп.</t>
  </si>
  <si>
    <t>Ведущий экономист сектора экономики и финансов</t>
  </si>
  <si>
    <t>Бурая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</si>
</sst>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mm/yyyy"/>
    <numFmt numFmtId="166" formatCode="#\ ##0.00"/>
  </numFmts>
  <fonts count="22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4"/>
      <color rgb="FF333333"/>
      <name val="Arial"/>
      <family val="2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7" fillId="0" borderId="0" applyFont="0" applyFill="0" applyBorder="0" applyAlignment="0" applyProtection="0"/>
  </cellStyleXfs>
  <cellXfs count="69">
    <xf numFmtId="0" fontId="0" fillId="0" borderId="0" xfId="0"/>
    <xf numFmtId="0" fontId="6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0" applyFont="1" applyAlignment="1">
      <alignment horizontal="left" vertical="center"/>
    </xf>
    <xf numFmtId="164" fontId="0" fillId="0" borderId="0" xfId="2" applyFont="1"/>
    <xf numFmtId="0" fontId="9" fillId="0" borderId="0" xfId="0" applyFont="1"/>
    <xf numFmtId="165" fontId="0" fillId="0" borderId="0" xfId="0" applyNumberFormat="1"/>
    <xf numFmtId="4" fontId="8" fillId="0" borderId="0" xfId="0" applyNumberFormat="1" applyFont="1"/>
    <xf numFmtId="164" fontId="10" fillId="0" borderId="0" xfId="2" applyFont="1"/>
    <xf numFmtId="43" fontId="0" fillId="0" borderId="0" xfId="0" applyNumberFormat="1"/>
    <xf numFmtId="0" fontId="15" fillId="0" borderId="0" xfId="0" applyFont="1"/>
    <xf numFmtId="0" fontId="13" fillId="0" borderId="0" xfId="1" applyFont="1" applyAlignment="1">
      <alignment horizontal="center" vertical="center"/>
    </xf>
    <xf numFmtId="0" fontId="16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wrapText="1"/>
    </xf>
    <xf numFmtId="0" fontId="18" fillId="0" borderId="0" xfId="0" applyFont="1" applyAlignment="1">
      <alignment vertical="center" wrapText="1"/>
    </xf>
    <xf numFmtId="0" fontId="19" fillId="0" borderId="0" xfId="0" applyFont="1"/>
    <xf numFmtId="1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2" fillId="0" borderId="1" xfId="2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164" fontId="15" fillId="0" borderId="1" xfId="0" applyNumberFormat="1" applyFont="1" applyBorder="1"/>
    <xf numFmtId="0" fontId="0" fillId="0" borderId="5" xfId="0" applyBorder="1" applyAlignment="1">
      <alignment horizontal="center"/>
    </xf>
    <xf numFmtId="164" fontId="2" fillId="0" borderId="5" xfId="2" applyFont="1" applyFill="1" applyBorder="1" applyAlignment="1">
      <alignment vertical="center" wrapText="1"/>
    </xf>
    <xf numFmtId="43" fontId="0" fillId="0" borderId="1" xfId="0" applyNumberFormat="1" applyBorder="1"/>
    <xf numFmtId="0" fontId="17" fillId="0" borderId="0" xfId="1" applyFont="1" applyFill="1" applyAlignment="1">
      <alignment vertical="center"/>
    </xf>
    <xf numFmtId="0" fontId="17" fillId="0" borderId="0" xfId="1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22" fontId="0" fillId="0" borderId="0" xfId="0" applyNumberFormat="1" applyFill="1"/>
    <xf numFmtId="164" fontId="17" fillId="0" borderId="0" xfId="1" applyNumberFormat="1" applyFont="1" applyFill="1" applyAlignment="1">
      <alignment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0" xfId="1" applyFont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43" fontId="13" fillId="0" borderId="1" xfId="0" applyNumberFormat="1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left" vertical="center" wrapText="1"/>
    </xf>
    <xf numFmtId="166" fontId="21" fillId="0" borderId="1" xfId="0" applyNumberFormat="1" applyFont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13" fillId="0" borderId="0" xfId="1" applyFont="1" applyAlignment="1">
      <alignment horizontal="right" vertical="center" wrapText="1"/>
    </xf>
    <xf numFmtId="0" fontId="12" fillId="0" borderId="0" xfId="1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0" fillId="0" borderId="0" xfId="0" applyAlignment="1"/>
    <xf numFmtId="0" fontId="2" fillId="0" borderId="0" xfId="0" applyFont="1" applyAlignment="1">
      <alignment horizontal="right" vertic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171450</xdr:rowOff>
        </xdr:from>
        <xdr:to>
          <xdr:col>9</xdr:col>
          <xdr:colOff>552450</xdr:colOff>
          <xdr:row>49</xdr:row>
          <xdr:rowOff>66675</xdr:rowOff>
        </xdr:to>
        <xdr:sp macro="" textlink="">
          <xdr:nvSpPr>
            <xdr:cNvPr id="2098" name="Object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topLeftCell="A25" zoomScale="110" zoomScaleNormal="110" workbookViewId="0">
      <selection activeCell="L73" sqref="L73"/>
    </sheetView>
  </sheetViews>
  <sheetFormatPr defaultRowHeight="15" x14ac:dyDescent="0.25"/>
  <cols>
    <col min="1" max="1" width="4.140625" customWidth="1"/>
    <col min="2" max="2" width="24.28515625" customWidth="1"/>
    <col min="3" max="3" width="3.42578125" customWidth="1"/>
    <col min="4" max="4" width="7.140625" customWidth="1"/>
    <col min="5" max="5" width="11.85546875" customWidth="1"/>
    <col min="6" max="6" width="12" customWidth="1"/>
    <col min="7" max="8" width="12.140625" customWidth="1"/>
    <col min="9" max="9" width="13.42578125" customWidth="1"/>
    <col min="10" max="10" width="15" customWidth="1"/>
    <col min="11" max="11" width="42.5703125" customWidth="1"/>
    <col min="12" max="12" width="14" bestFit="1" customWidth="1"/>
    <col min="13" max="13" width="15.7109375" customWidth="1"/>
    <col min="14" max="14" width="15.28515625" bestFit="1" customWidth="1"/>
  </cols>
  <sheetData>
    <row r="1" spans="1:14" ht="15" customHeight="1" x14ac:dyDescent="0.25">
      <c r="I1" s="47" t="s">
        <v>4</v>
      </c>
      <c r="J1" s="47"/>
    </row>
    <row r="2" spans="1:14" x14ac:dyDescent="0.25">
      <c r="I2" s="47"/>
      <c r="J2" s="47"/>
    </row>
    <row r="3" spans="1:14" ht="27.75" customHeight="1" x14ac:dyDescent="0.25">
      <c r="I3" s="47"/>
      <c r="J3" s="47"/>
    </row>
    <row r="5" spans="1:14" s="12" customFormat="1" ht="12.75" x14ac:dyDescent="0.2">
      <c r="A5" s="48" t="s">
        <v>5</v>
      </c>
      <c r="B5" s="48"/>
      <c r="C5" s="48"/>
      <c r="D5" s="48"/>
      <c r="E5" s="48"/>
      <c r="F5" s="48"/>
      <c r="G5" s="48"/>
      <c r="H5" s="48"/>
      <c r="I5" s="48"/>
      <c r="J5" s="48"/>
    </row>
    <row r="6" spans="1:14" s="12" customFormat="1" ht="12.75" x14ac:dyDescent="0.2">
      <c r="A6" s="13"/>
      <c r="B6" s="14"/>
      <c r="C6" s="14"/>
      <c r="D6" s="14"/>
      <c r="E6" s="14"/>
      <c r="F6" s="14"/>
      <c r="G6" s="14"/>
      <c r="H6" s="14"/>
    </row>
    <row r="7" spans="1:14" s="12" customFormat="1" ht="15.75" customHeight="1" x14ac:dyDescent="0.2">
      <c r="A7" s="66" t="s">
        <v>79</v>
      </c>
      <c r="B7" s="66"/>
      <c r="C7" s="66"/>
      <c r="D7" s="66"/>
      <c r="E7" s="66"/>
      <c r="F7" s="66"/>
      <c r="G7" s="66"/>
      <c r="H7" s="67"/>
      <c r="I7" s="67"/>
      <c r="J7" s="67"/>
    </row>
    <row r="8" spans="1:14" s="12" customFormat="1" ht="10.5" customHeight="1" x14ac:dyDescent="0.2">
      <c r="A8" s="66"/>
      <c r="B8" s="66"/>
      <c r="C8" s="66"/>
      <c r="D8" s="66"/>
      <c r="E8" s="66"/>
      <c r="F8" s="66"/>
      <c r="G8" s="66"/>
      <c r="H8" s="67"/>
      <c r="I8" s="67"/>
      <c r="J8" s="67"/>
    </row>
    <row r="9" spans="1:14" s="12" customFormat="1" ht="19.5" customHeight="1" x14ac:dyDescent="0.2">
      <c r="A9" s="46" t="s">
        <v>3</v>
      </c>
      <c r="B9" s="46"/>
      <c r="C9" s="46"/>
      <c r="D9" s="46"/>
      <c r="E9" s="46"/>
      <c r="F9" s="46"/>
      <c r="G9" s="46"/>
      <c r="H9" s="46"/>
      <c r="I9" s="46"/>
      <c r="J9" s="46"/>
    </row>
    <row r="10" spans="1:14" s="12" customFormat="1" ht="18.75" customHeight="1" x14ac:dyDescent="0.2">
      <c r="A10" s="46"/>
      <c r="B10" s="46"/>
      <c r="C10" s="46"/>
      <c r="D10" s="46"/>
      <c r="E10" s="46"/>
      <c r="F10" s="46"/>
      <c r="G10" s="46"/>
      <c r="H10" s="46"/>
      <c r="I10" s="46"/>
      <c r="J10" s="46"/>
    </row>
    <row r="11" spans="1:14" s="12" customFormat="1" ht="15.75" customHeight="1" x14ac:dyDescent="0.2">
      <c r="A11" s="64" t="s">
        <v>1</v>
      </c>
      <c r="B11" s="64"/>
      <c r="C11" s="64"/>
      <c r="D11" s="64"/>
      <c r="E11" s="64"/>
      <c r="F11" s="64"/>
      <c r="G11" s="64"/>
      <c r="H11" s="37"/>
    </row>
    <row r="12" spans="1:14" ht="11.25" customHeight="1" x14ac:dyDescent="0.25">
      <c r="A12" s="2"/>
      <c r="B12" s="3"/>
      <c r="C12" s="1"/>
      <c r="D12" s="1"/>
      <c r="E12" s="1"/>
      <c r="F12" s="1"/>
      <c r="G12" s="1"/>
      <c r="H12" s="1"/>
    </row>
    <row r="13" spans="1:14" ht="15.75" customHeight="1" x14ac:dyDescent="0.25">
      <c r="A13" s="65" t="s">
        <v>0</v>
      </c>
      <c r="B13" s="49" t="s">
        <v>2</v>
      </c>
      <c r="C13" s="50"/>
      <c r="D13" s="51"/>
      <c r="E13" s="62" t="s">
        <v>7</v>
      </c>
      <c r="F13" s="63"/>
      <c r="G13" s="63"/>
      <c r="H13" s="58" t="s">
        <v>17</v>
      </c>
      <c r="I13" s="58" t="s">
        <v>15</v>
      </c>
      <c r="J13" s="61" t="s">
        <v>8</v>
      </c>
    </row>
    <row r="14" spans="1:14" ht="15" customHeight="1" x14ac:dyDescent="0.25">
      <c r="A14" s="65"/>
      <c r="B14" s="52"/>
      <c r="C14" s="53"/>
      <c r="D14" s="54"/>
      <c r="E14" s="58" t="s">
        <v>27</v>
      </c>
      <c r="F14" s="58" t="s">
        <v>28</v>
      </c>
      <c r="G14" s="58" t="s">
        <v>26</v>
      </c>
      <c r="H14" s="59"/>
      <c r="I14" s="59"/>
      <c r="J14" s="61"/>
    </row>
    <row r="15" spans="1:14" ht="38.25" customHeight="1" x14ac:dyDescent="0.25">
      <c r="A15" s="65"/>
      <c r="B15" s="55"/>
      <c r="C15" s="56"/>
      <c r="D15" s="57"/>
      <c r="E15" s="60"/>
      <c r="F15" s="60"/>
      <c r="G15" s="60"/>
      <c r="H15" s="60"/>
      <c r="I15" s="60"/>
      <c r="J15" s="61"/>
    </row>
    <row r="16" spans="1:14" ht="19.5" customHeight="1" x14ac:dyDescent="0.25">
      <c r="A16" s="19">
        <v>1</v>
      </c>
      <c r="B16" s="43" t="s">
        <v>21</v>
      </c>
      <c r="C16" s="44"/>
      <c r="D16" s="45"/>
      <c r="E16" s="23">
        <v>21.83</v>
      </c>
      <c r="F16" s="27">
        <v>19.75</v>
      </c>
      <c r="G16" s="23">
        <v>22.02</v>
      </c>
      <c r="H16" s="38">
        <v>5600</v>
      </c>
      <c r="I16" s="42">
        <f>(_xlfn.STDEV.S(E16:G16)/AVERAGE(E16:G16))*100</f>
        <v>5.940213283667898</v>
      </c>
      <c r="J16" s="23">
        <f>(E16+F16+G16)/3*H16</f>
        <v>118720</v>
      </c>
      <c r="K16" s="10"/>
      <c r="L16" s="6"/>
      <c r="M16" s="11"/>
      <c r="N16" s="11"/>
    </row>
    <row r="17" spans="1:14" ht="19.5" customHeight="1" x14ac:dyDescent="0.25">
      <c r="A17" s="19">
        <v>2</v>
      </c>
      <c r="B17" s="43" t="s">
        <v>29</v>
      </c>
      <c r="C17" s="44"/>
      <c r="D17" s="45"/>
      <c r="E17" s="23">
        <v>18.100000000000001</v>
      </c>
      <c r="F17" s="27">
        <v>16.3</v>
      </c>
      <c r="G17" s="23">
        <v>18.260000000000002</v>
      </c>
      <c r="H17" s="38">
        <v>5600</v>
      </c>
      <c r="I17" s="42">
        <f t="shared" ref="I17:I73" si="0">(_xlfn.STDEV.S(E17:G17)/AVERAGE(E17:G17))*100</f>
        <v>6.2003191301610387</v>
      </c>
      <c r="J17" s="23">
        <f t="shared" ref="J17:J32" si="1">(E17+F17+G17)/3*H17</f>
        <v>98298.666666666701</v>
      </c>
      <c r="K17" s="10"/>
      <c r="L17" s="6"/>
      <c r="M17" s="11"/>
      <c r="N17" s="11"/>
    </row>
    <row r="18" spans="1:14" ht="19.5" customHeight="1" x14ac:dyDescent="0.25">
      <c r="A18" s="19">
        <v>3</v>
      </c>
      <c r="B18" s="43" t="s">
        <v>30</v>
      </c>
      <c r="C18" s="44"/>
      <c r="D18" s="45"/>
      <c r="E18" s="23">
        <v>8.67</v>
      </c>
      <c r="F18" s="27">
        <v>7.57</v>
      </c>
      <c r="G18" s="23">
        <v>8.75</v>
      </c>
      <c r="H18" s="38">
        <v>4000</v>
      </c>
      <c r="I18" s="42">
        <f t="shared" si="0"/>
        <v>7.9158902865952134</v>
      </c>
      <c r="J18" s="23">
        <f t="shared" si="1"/>
        <v>33320</v>
      </c>
      <c r="K18" s="10"/>
      <c r="L18" s="6"/>
      <c r="M18" s="11"/>
      <c r="N18" s="11"/>
    </row>
    <row r="19" spans="1:14" ht="19.5" customHeight="1" x14ac:dyDescent="0.25">
      <c r="A19" s="19">
        <v>4</v>
      </c>
      <c r="B19" s="43" t="s">
        <v>22</v>
      </c>
      <c r="C19" s="44"/>
      <c r="D19" s="45"/>
      <c r="E19" s="23">
        <v>4.84</v>
      </c>
      <c r="F19" s="27">
        <v>4.0199999999999996</v>
      </c>
      <c r="G19" s="23">
        <v>4.88</v>
      </c>
      <c r="H19" s="38">
        <v>14000</v>
      </c>
      <c r="I19" s="42">
        <f t="shared" si="0"/>
        <v>10.597957292149871</v>
      </c>
      <c r="J19" s="23">
        <f t="shared" si="1"/>
        <v>64119.999999999985</v>
      </c>
      <c r="K19" s="10"/>
      <c r="L19" s="6"/>
      <c r="M19" s="11"/>
      <c r="N19" s="11"/>
    </row>
    <row r="20" spans="1:14" ht="20.25" customHeight="1" x14ac:dyDescent="0.25">
      <c r="A20" s="19">
        <v>5</v>
      </c>
      <c r="B20" s="43" t="s">
        <v>23</v>
      </c>
      <c r="C20" s="44"/>
      <c r="D20" s="45"/>
      <c r="E20" s="23">
        <v>6.66</v>
      </c>
      <c r="F20" s="27">
        <v>5.71</v>
      </c>
      <c r="G20" s="23">
        <v>6.72</v>
      </c>
      <c r="H20" s="38">
        <v>4000</v>
      </c>
      <c r="I20" s="42">
        <f t="shared" si="0"/>
        <v>8.9041074131934224</v>
      </c>
      <c r="J20" s="23">
        <f t="shared" si="1"/>
        <v>25453.333333333332</v>
      </c>
      <c r="K20" s="10"/>
      <c r="L20" s="6"/>
      <c r="M20" s="11"/>
      <c r="N20" s="11"/>
    </row>
    <row r="21" spans="1:14" ht="24.75" customHeight="1" x14ac:dyDescent="0.25">
      <c r="A21" s="19">
        <v>6</v>
      </c>
      <c r="B21" s="43" t="s">
        <v>20</v>
      </c>
      <c r="C21" s="44"/>
      <c r="D21" s="45"/>
      <c r="E21" s="23">
        <v>20.93</v>
      </c>
      <c r="F21" s="27">
        <v>18.920000000000002</v>
      </c>
      <c r="G21" s="23">
        <v>21.12</v>
      </c>
      <c r="H21" s="38">
        <v>7000</v>
      </c>
      <c r="I21" s="42">
        <f t="shared" si="0"/>
        <v>5.9981778026897716</v>
      </c>
      <c r="J21" s="23">
        <f t="shared" si="1"/>
        <v>142263.33333333334</v>
      </c>
      <c r="K21" s="10"/>
      <c r="L21" s="6"/>
      <c r="M21" s="11"/>
      <c r="N21" s="11"/>
    </row>
    <row r="22" spans="1:14" ht="25.5" customHeight="1" x14ac:dyDescent="0.25">
      <c r="A22" s="19">
        <v>7</v>
      </c>
      <c r="B22" s="43" t="s">
        <v>18</v>
      </c>
      <c r="C22" s="44"/>
      <c r="D22" s="45"/>
      <c r="E22" s="23">
        <v>30.84</v>
      </c>
      <c r="F22" s="27">
        <v>28.1</v>
      </c>
      <c r="G22" s="23">
        <v>31.12</v>
      </c>
      <c r="H22" s="38">
        <v>5600</v>
      </c>
      <c r="I22" s="42">
        <f t="shared" si="0"/>
        <v>5.5584681901708581</v>
      </c>
      <c r="J22" s="23">
        <f t="shared" si="1"/>
        <v>168112</v>
      </c>
      <c r="K22" s="10"/>
      <c r="L22" s="6"/>
      <c r="M22" s="11"/>
      <c r="N22" s="11"/>
    </row>
    <row r="23" spans="1:14" ht="24.75" customHeight="1" x14ac:dyDescent="0.25">
      <c r="A23" s="19">
        <v>8</v>
      </c>
      <c r="B23" s="43" t="s">
        <v>19</v>
      </c>
      <c r="C23" s="44"/>
      <c r="D23" s="45"/>
      <c r="E23" s="23">
        <v>20.04</v>
      </c>
      <c r="F23" s="27">
        <v>18.100000000000001</v>
      </c>
      <c r="G23" s="23">
        <v>20.22</v>
      </c>
      <c r="H23" s="38">
        <v>5600</v>
      </c>
      <c r="I23" s="42">
        <f t="shared" si="0"/>
        <v>6.0425198933689082</v>
      </c>
      <c r="J23" s="23">
        <f t="shared" si="1"/>
        <v>108938.66666666667</v>
      </c>
      <c r="K23" s="10"/>
      <c r="L23" s="6"/>
      <c r="M23" s="11"/>
      <c r="N23" s="11"/>
    </row>
    <row r="24" spans="1:14" ht="30.75" customHeight="1" x14ac:dyDescent="0.25">
      <c r="A24" s="19">
        <v>9</v>
      </c>
      <c r="B24" s="43" t="s">
        <v>31</v>
      </c>
      <c r="C24" s="44"/>
      <c r="D24" s="45"/>
      <c r="E24" s="23">
        <v>37</v>
      </c>
      <c r="F24" s="27">
        <v>33.799999999999997</v>
      </c>
      <c r="G24" s="23">
        <v>37.340000000000003</v>
      </c>
      <c r="H24" s="38">
        <v>2800</v>
      </c>
      <c r="I24" s="42">
        <f t="shared" si="0"/>
        <v>5.4182070451704973</v>
      </c>
      <c r="J24" s="23">
        <f t="shared" si="1"/>
        <v>100930.66666666667</v>
      </c>
      <c r="K24" s="10"/>
      <c r="L24" s="6"/>
      <c r="M24" s="11"/>
      <c r="N24" s="11"/>
    </row>
    <row r="25" spans="1:14" ht="29.25" customHeight="1" x14ac:dyDescent="0.25">
      <c r="A25" s="19">
        <v>10</v>
      </c>
      <c r="B25" s="43" t="s">
        <v>32</v>
      </c>
      <c r="C25" s="44"/>
      <c r="D25" s="45"/>
      <c r="E25" s="23">
        <v>11.8</v>
      </c>
      <c r="F25" s="27">
        <v>10.47</v>
      </c>
      <c r="G25" s="23">
        <v>11.91</v>
      </c>
      <c r="H25" s="38">
        <v>12600</v>
      </c>
      <c r="I25" s="42">
        <f t="shared" si="0"/>
        <v>7.0349858732402071</v>
      </c>
      <c r="J25" s="23">
        <f t="shared" si="1"/>
        <v>143556.00000000003</v>
      </c>
      <c r="K25" s="10"/>
      <c r="L25" s="6"/>
      <c r="M25" s="11"/>
      <c r="N25" s="11"/>
    </row>
    <row r="26" spans="1:14" ht="24.75" customHeight="1" x14ac:dyDescent="0.25">
      <c r="A26" s="19">
        <v>11</v>
      </c>
      <c r="B26" s="43" t="s">
        <v>24</v>
      </c>
      <c r="C26" s="44"/>
      <c r="D26" s="45"/>
      <c r="E26" s="23">
        <v>64.92</v>
      </c>
      <c r="F26" s="27">
        <v>59.65</v>
      </c>
      <c r="G26" s="23">
        <v>65.510000000000005</v>
      </c>
      <c r="H26" s="38">
        <v>3920</v>
      </c>
      <c r="I26" s="42">
        <f t="shared" si="0"/>
        <v>5.0922800786557882</v>
      </c>
      <c r="J26" s="23">
        <f t="shared" si="1"/>
        <v>248371.19999999998</v>
      </c>
      <c r="K26" s="10"/>
      <c r="L26" s="6"/>
      <c r="M26" s="11"/>
      <c r="N26" s="11"/>
    </row>
    <row r="27" spans="1:14" ht="19.5" customHeight="1" x14ac:dyDescent="0.25">
      <c r="A27" s="19">
        <v>12</v>
      </c>
      <c r="B27" s="43" t="s">
        <v>25</v>
      </c>
      <c r="C27" s="44"/>
      <c r="D27" s="45"/>
      <c r="E27" s="23">
        <v>64.92</v>
      </c>
      <c r="F27" s="27">
        <v>59.65</v>
      </c>
      <c r="G27" s="23">
        <v>65.510000000000005</v>
      </c>
      <c r="H27" s="38">
        <v>3920</v>
      </c>
      <c r="I27" s="42">
        <f t="shared" si="0"/>
        <v>5.0922800786557882</v>
      </c>
      <c r="J27" s="23">
        <f t="shared" si="1"/>
        <v>248371.19999999998</v>
      </c>
      <c r="K27" s="10"/>
      <c r="L27" s="6"/>
      <c r="M27" s="11"/>
      <c r="N27" s="11"/>
    </row>
    <row r="28" spans="1:14" ht="19.5" customHeight="1" x14ac:dyDescent="0.25">
      <c r="A28" s="19">
        <v>13</v>
      </c>
      <c r="B28" s="43" t="s">
        <v>33</v>
      </c>
      <c r="C28" s="44"/>
      <c r="D28" s="45"/>
      <c r="E28" s="23">
        <v>83.62</v>
      </c>
      <c r="F28" s="27">
        <v>76.97</v>
      </c>
      <c r="G28" s="23">
        <v>84.39</v>
      </c>
      <c r="H28" s="38">
        <v>3780</v>
      </c>
      <c r="I28" s="42">
        <f t="shared" si="0"/>
        <v>4.9961611484832069</v>
      </c>
      <c r="J28" s="23">
        <f t="shared" si="1"/>
        <v>308674.80000000005</v>
      </c>
      <c r="K28" s="10"/>
      <c r="L28" s="6"/>
      <c r="M28" s="11"/>
      <c r="N28" s="11"/>
    </row>
    <row r="29" spans="1:14" ht="30.75" customHeight="1" x14ac:dyDescent="0.25">
      <c r="A29" s="19">
        <v>14</v>
      </c>
      <c r="B29" s="43" t="s">
        <v>34</v>
      </c>
      <c r="C29" s="44"/>
      <c r="D29" s="45"/>
      <c r="E29" s="23">
        <v>89.25</v>
      </c>
      <c r="F29" s="27">
        <v>82.18</v>
      </c>
      <c r="G29" s="23">
        <v>90.07</v>
      </c>
      <c r="H29" s="38">
        <v>2520</v>
      </c>
      <c r="I29" s="42">
        <f t="shared" si="0"/>
        <v>4.9766716296993572</v>
      </c>
      <c r="J29" s="23">
        <f t="shared" si="1"/>
        <v>219660</v>
      </c>
      <c r="K29" s="10"/>
      <c r="L29" s="6"/>
      <c r="M29" s="11"/>
      <c r="N29" s="11"/>
    </row>
    <row r="30" spans="1:14" ht="32.25" customHeight="1" x14ac:dyDescent="0.25">
      <c r="A30" s="19">
        <v>15</v>
      </c>
      <c r="B30" s="43" t="s">
        <v>35</v>
      </c>
      <c r="C30" s="44"/>
      <c r="D30" s="45"/>
      <c r="E30" s="23">
        <v>38.82</v>
      </c>
      <c r="F30" s="27">
        <v>35.49</v>
      </c>
      <c r="G30" s="23">
        <v>39.18</v>
      </c>
      <c r="H30" s="38">
        <v>5000</v>
      </c>
      <c r="I30" s="42">
        <f t="shared" si="0"/>
        <v>5.3779482420891238</v>
      </c>
      <c r="J30" s="23">
        <f t="shared" si="1"/>
        <v>189150.00000000003</v>
      </c>
      <c r="K30" s="10"/>
      <c r="L30" s="6"/>
      <c r="M30" s="11"/>
      <c r="N30" s="11"/>
    </row>
    <row r="31" spans="1:14" ht="32.25" customHeight="1" x14ac:dyDescent="0.25">
      <c r="A31" s="19">
        <v>16</v>
      </c>
      <c r="B31" s="43" t="s">
        <v>36</v>
      </c>
      <c r="C31" s="44"/>
      <c r="D31" s="45"/>
      <c r="E31" s="23">
        <v>38.82</v>
      </c>
      <c r="F31" s="27">
        <v>35.49</v>
      </c>
      <c r="G31" s="23">
        <v>39.18</v>
      </c>
      <c r="H31" s="38">
        <v>5000</v>
      </c>
      <c r="I31" s="42">
        <f t="shared" si="0"/>
        <v>5.3779482420891238</v>
      </c>
      <c r="J31" s="23">
        <f t="shared" si="1"/>
        <v>189150.00000000003</v>
      </c>
      <c r="K31" s="10"/>
      <c r="L31" s="6"/>
      <c r="M31" s="11"/>
      <c r="N31" s="11"/>
    </row>
    <row r="32" spans="1:14" ht="28.5" customHeight="1" x14ac:dyDescent="0.25">
      <c r="A32" s="19">
        <v>17</v>
      </c>
      <c r="B32" s="43" t="s">
        <v>37</v>
      </c>
      <c r="C32" s="44"/>
      <c r="D32" s="45"/>
      <c r="E32" s="23">
        <v>22.85</v>
      </c>
      <c r="F32" s="27">
        <v>20.7</v>
      </c>
      <c r="G32" s="23">
        <v>23.06</v>
      </c>
      <c r="H32" s="38">
        <v>6300</v>
      </c>
      <c r="I32" s="42">
        <f t="shared" si="0"/>
        <v>5.8826847751224296</v>
      </c>
      <c r="J32" s="23">
        <f t="shared" si="1"/>
        <v>139881</v>
      </c>
      <c r="K32" s="10"/>
      <c r="L32" s="6"/>
      <c r="M32" s="11"/>
      <c r="N32" s="11"/>
    </row>
    <row r="33" spans="1:14" ht="28.5" customHeight="1" x14ac:dyDescent="0.25">
      <c r="A33" s="19">
        <v>18</v>
      </c>
      <c r="B33" s="43" t="s">
        <v>38</v>
      </c>
      <c r="C33" s="44"/>
      <c r="D33" s="45"/>
      <c r="E33" s="23">
        <v>20.96</v>
      </c>
      <c r="F33" s="27">
        <v>18.95</v>
      </c>
      <c r="G33" s="23">
        <v>20.77</v>
      </c>
      <c r="H33" s="38">
        <v>7000</v>
      </c>
      <c r="I33" s="42">
        <f t="shared" si="0"/>
        <v>5.4863200019790543</v>
      </c>
      <c r="J33" s="23">
        <f t="shared" ref="J33" si="2">(E33+F33+G33)/3*H33</f>
        <v>141586.66666666663</v>
      </c>
      <c r="K33" s="10"/>
      <c r="L33" s="6"/>
      <c r="M33" s="11"/>
      <c r="N33" s="11"/>
    </row>
    <row r="34" spans="1:14" ht="28.5" customHeight="1" x14ac:dyDescent="0.25">
      <c r="A34" s="19">
        <v>19</v>
      </c>
      <c r="B34" s="43" t="s">
        <v>78</v>
      </c>
      <c r="C34" s="44"/>
      <c r="D34" s="45"/>
      <c r="E34" s="23">
        <v>20.96</v>
      </c>
      <c r="F34" s="27">
        <v>18.95</v>
      </c>
      <c r="G34" s="23">
        <v>20.77</v>
      </c>
      <c r="H34" s="38">
        <v>7000</v>
      </c>
      <c r="I34" s="42">
        <f t="shared" si="0"/>
        <v>5.4863200019790543</v>
      </c>
      <c r="J34" s="23">
        <f t="shared" ref="J34" si="3">(E34+F34+G34)/3*H34</f>
        <v>141586.66666666663</v>
      </c>
      <c r="K34" s="10"/>
      <c r="L34" s="6"/>
      <c r="M34" s="11"/>
      <c r="N34" s="11"/>
    </row>
    <row r="35" spans="1:14" ht="28.5" customHeight="1" x14ac:dyDescent="0.25">
      <c r="A35" s="19">
        <v>20</v>
      </c>
      <c r="B35" s="43" t="s">
        <v>39</v>
      </c>
      <c r="C35" s="44"/>
      <c r="D35" s="45"/>
      <c r="E35" s="23">
        <v>20.96</v>
      </c>
      <c r="F35" s="27">
        <v>18.95</v>
      </c>
      <c r="G35" s="23">
        <v>20.77</v>
      </c>
      <c r="H35" s="38">
        <v>7000</v>
      </c>
      <c r="I35" s="42">
        <f t="shared" si="0"/>
        <v>5.4863200019790543</v>
      </c>
      <c r="J35" s="23">
        <f t="shared" ref="J35" si="4">(E35+F35+G35)/3*H35</f>
        <v>141586.66666666663</v>
      </c>
      <c r="K35" s="10"/>
      <c r="L35" s="6"/>
      <c r="M35" s="11"/>
      <c r="N35" s="11"/>
    </row>
    <row r="36" spans="1:14" ht="28.5" customHeight="1" x14ac:dyDescent="0.25">
      <c r="A36" s="19">
        <v>21</v>
      </c>
      <c r="B36" s="43" t="s">
        <v>40</v>
      </c>
      <c r="C36" s="44"/>
      <c r="D36" s="45"/>
      <c r="E36" s="23">
        <v>20.96</v>
      </c>
      <c r="F36" s="27">
        <v>18.95</v>
      </c>
      <c r="G36" s="23">
        <v>20.77</v>
      </c>
      <c r="H36" s="38">
        <v>7000</v>
      </c>
      <c r="I36" s="42">
        <f t="shared" si="0"/>
        <v>5.4863200019790543</v>
      </c>
      <c r="J36" s="23">
        <f t="shared" ref="J36" si="5">(E36+F36+G36)/3*H36</f>
        <v>141586.66666666663</v>
      </c>
      <c r="K36" s="10"/>
      <c r="L36" s="6"/>
      <c r="M36" s="11"/>
      <c r="N36" s="11"/>
    </row>
    <row r="37" spans="1:14" ht="30.75" customHeight="1" x14ac:dyDescent="0.25">
      <c r="A37" s="19">
        <v>22</v>
      </c>
      <c r="B37" s="43" t="s">
        <v>41</v>
      </c>
      <c r="C37" s="44"/>
      <c r="D37" s="45"/>
      <c r="E37" s="23">
        <v>20.49</v>
      </c>
      <c r="F37" s="27">
        <v>18.18</v>
      </c>
      <c r="G37" s="23">
        <v>19.95</v>
      </c>
      <c r="H37" s="38">
        <v>3360</v>
      </c>
      <c r="I37" s="42">
        <f t="shared" si="0"/>
        <v>6.1839609874377901</v>
      </c>
      <c r="J37" s="23">
        <f t="shared" ref="J37" si="6">(E37+F37+G37)/3*H37</f>
        <v>65654.400000000009</v>
      </c>
      <c r="K37" s="10"/>
      <c r="L37" s="6"/>
      <c r="M37" s="11"/>
      <c r="N37" s="11"/>
    </row>
    <row r="38" spans="1:14" ht="34.5" customHeight="1" x14ac:dyDescent="0.25">
      <c r="A38" s="19">
        <v>23</v>
      </c>
      <c r="B38" s="43" t="s">
        <v>42</v>
      </c>
      <c r="C38" s="44"/>
      <c r="D38" s="45"/>
      <c r="E38" s="23">
        <v>51.29</v>
      </c>
      <c r="F38" s="27">
        <v>46.18</v>
      </c>
      <c r="G38" s="23">
        <v>49.91</v>
      </c>
      <c r="H38" s="38">
        <v>1960</v>
      </c>
      <c r="I38" s="42">
        <f t="shared" si="0"/>
        <v>5.3810422407704337</v>
      </c>
      <c r="J38" s="23">
        <f t="shared" ref="J38" si="7">(E38+F38+G38)/3*H38</f>
        <v>96288.266666666663</v>
      </c>
      <c r="K38" s="10"/>
      <c r="L38" s="6"/>
      <c r="M38" s="11"/>
      <c r="N38" s="11"/>
    </row>
    <row r="39" spans="1:14" ht="40.5" customHeight="1" x14ac:dyDescent="0.25">
      <c r="A39" s="19">
        <v>24</v>
      </c>
      <c r="B39" s="43" t="s">
        <v>43</v>
      </c>
      <c r="C39" s="44"/>
      <c r="D39" s="45"/>
      <c r="E39" s="23">
        <v>40.46</v>
      </c>
      <c r="F39" s="27">
        <v>36.33</v>
      </c>
      <c r="G39" s="23">
        <v>39.369999999999997</v>
      </c>
      <c r="H39" s="38">
        <v>1960</v>
      </c>
      <c r="I39" s="42">
        <f t="shared" si="0"/>
        <v>5.5277645624908249</v>
      </c>
      <c r="J39" s="23">
        <f t="shared" ref="J39" si="8">(E39+F39+G39)/3*H39</f>
        <v>75891.199999999997</v>
      </c>
      <c r="K39" s="10"/>
      <c r="L39" s="6"/>
      <c r="M39" s="11"/>
      <c r="N39" s="11"/>
    </row>
    <row r="40" spans="1:14" ht="40.5" customHeight="1" x14ac:dyDescent="0.25">
      <c r="A40" s="19">
        <v>25</v>
      </c>
      <c r="B40" s="43" t="s">
        <v>44</v>
      </c>
      <c r="C40" s="44"/>
      <c r="D40" s="45"/>
      <c r="E40" s="23">
        <v>27.2</v>
      </c>
      <c r="F40" s="27">
        <v>24.28</v>
      </c>
      <c r="G40" s="23">
        <v>26.47</v>
      </c>
      <c r="H40" s="38">
        <v>5600</v>
      </c>
      <c r="I40" s="42">
        <f t="shared" si="0"/>
        <v>5.8484266052993297</v>
      </c>
      <c r="J40" s="23">
        <f t="shared" ref="J40" si="9">(E40+F40+G40)/3*H40</f>
        <v>145506.66666666669</v>
      </c>
      <c r="K40" s="10"/>
      <c r="L40" s="6"/>
      <c r="M40" s="11"/>
      <c r="N40" s="11"/>
    </row>
    <row r="41" spans="1:14" ht="40.5" customHeight="1" x14ac:dyDescent="0.25">
      <c r="A41" s="19">
        <v>26</v>
      </c>
      <c r="B41" s="43" t="s">
        <v>45</v>
      </c>
      <c r="C41" s="44"/>
      <c r="D41" s="45"/>
      <c r="E41" s="23">
        <v>58.44</v>
      </c>
      <c r="F41" s="27">
        <v>52.68</v>
      </c>
      <c r="G41" s="23">
        <v>56.86</v>
      </c>
      <c r="H41" s="38">
        <v>2800</v>
      </c>
      <c r="I41" s="42">
        <f t="shared" si="0"/>
        <v>5.3152656948909396</v>
      </c>
      <c r="J41" s="23">
        <f t="shared" ref="J41" si="10">(E41+F41+G41)/3*H41</f>
        <v>156781.33333333334</v>
      </c>
      <c r="K41" s="10"/>
      <c r="L41" s="6"/>
      <c r="M41" s="11"/>
      <c r="N41" s="11"/>
    </row>
    <row r="42" spans="1:14" ht="40.5" customHeight="1" x14ac:dyDescent="0.25">
      <c r="A42" s="19">
        <v>27</v>
      </c>
      <c r="B42" s="43" t="s">
        <v>46</v>
      </c>
      <c r="C42" s="44"/>
      <c r="D42" s="45"/>
      <c r="E42" s="23">
        <v>72.400000000000006</v>
      </c>
      <c r="F42" s="27">
        <v>65.37</v>
      </c>
      <c r="G42" s="23">
        <v>70.44</v>
      </c>
      <c r="H42" s="38">
        <v>980</v>
      </c>
      <c r="I42" s="42">
        <f t="shared" si="0"/>
        <v>5.2271861319775068</v>
      </c>
      <c r="J42" s="23">
        <f t="shared" ref="J42" si="11">(E42+F42+G42)/3*H42</f>
        <v>68015.266666666663</v>
      </c>
      <c r="K42" s="10"/>
      <c r="L42" s="6"/>
      <c r="M42" s="11"/>
      <c r="N42" s="11"/>
    </row>
    <row r="43" spans="1:14" ht="40.5" customHeight="1" x14ac:dyDescent="0.25">
      <c r="A43" s="19">
        <v>28</v>
      </c>
      <c r="B43" s="43" t="s">
        <v>47</v>
      </c>
      <c r="C43" s="44"/>
      <c r="D43" s="45"/>
      <c r="E43" s="23">
        <v>175.88</v>
      </c>
      <c r="F43" s="27">
        <v>159.44</v>
      </c>
      <c r="G43" s="23">
        <v>171.1</v>
      </c>
      <c r="H43" s="38">
        <v>1500</v>
      </c>
      <c r="I43" s="42">
        <f t="shared" si="0"/>
        <v>5.0095959828376166</v>
      </c>
      <c r="J43" s="23">
        <f t="shared" ref="J43" si="12">(E43+F43+G43)/3*H43</f>
        <v>253209.99999999997</v>
      </c>
      <c r="K43" s="10"/>
      <c r="L43" s="6"/>
      <c r="M43" s="11"/>
      <c r="N43" s="11"/>
    </row>
    <row r="44" spans="1:14" ht="40.5" customHeight="1" x14ac:dyDescent="0.25">
      <c r="A44" s="19">
        <v>29</v>
      </c>
      <c r="B44" s="43" t="s">
        <v>48</v>
      </c>
      <c r="C44" s="44"/>
      <c r="D44" s="45"/>
      <c r="E44" s="23">
        <v>100.77</v>
      </c>
      <c r="F44" s="27">
        <v>91.16</v>
      </c>
      <c r="G44" s="23">
        <v>98.04</v>
      </c>
      <c r="H44" s="38">
        <v>1960</v>
      </c>
      <c r="I44" s="42">
        <f t="shared" si="0"/>
        <v>5.1233856949878458</v>
      </c>
      <c r="J44" s="23">
        <f t="shared" ref="J44" si="13">(E44+F44+G44)/3*H44</f>
        <v>189447.06666666668</v>
      </c>
      <c r="K44" s="10"/>
      <c r="L44" s="6"/>
      <c r="M44" s="11"/>
      <c r="N44" s="11"/>
    </row>
    <row r="45" spans="1:14" ht="40.5" customHeight="1" x14ac:dyDescent="0.25">
      <c r="A45" s="19">
        <v>30</v>
      </c>
      <c r="B45" s="43" t="s">
        <v>49</v>
      </c>
      <c r="C45" s="44"/>
      <c r="D45" s="45"/>
      <c r="E45" s="23">
        <v>264.55</v>
      </c>
      <c r="F45" s="27">
        <v>240.05</v>
      </c>
      <c r="G45" s="23">
        <v>257.35000000000002</v>
      </c>
      <c r="H45" s="38">
        <v>110</v>
      </c>
      <c r="I45" s="42">
        <f t="shared" si="0"/>
        <v>4.9578817568570974</v>
      </c>
      <c r="J45" s="23">
        <f t="shared" ref="J45" si="14">(E45+F45+G45)/3*H45</f>
        <v>27938.166666666668</v>
      </c>
      <c r="K45" s="10"/>
      <c r="L45" s="6"/>
      <c r="M45" s="11"/>
      <c r="N45" s="11"/>
    </row>
    <row r="46" spans="1:14" ht="40.5" customHeight="1" x14ac:dyDescent="0.25">
      <c r="A46" s="19">
        <v>31</v>
      </c>
      <c r="B46" s="43" t="s">
        <v>50</v>
      </c>
      <c r="C46" s="44"/>
      <c r="D46" s="45"/>
      <c r="E46" s="23">
        <v>264.55</v>
      </c>
      <c r="F46" s="27">
        <v>240.05</v>
      </c>
      <c r="G46" s="23">
        <v>257.35000000000002</v>
      </c>
      <c r="H46" s="38">
        <v>110</v>
      </c>
      <c r="I46" s="42">
        <f t="shared" si="0"/>
        <v>4.9578817568570974</v>
      </c>
      <c r="J46" s="23">
        <f t="shared" ref="J46" si="15">(E46+F46+G46)/3*H46</f>
        <v>27938.166666666668</v>
      </c>
      <c r="K46" s="10"/>
      <c r="L46" s="6"/>
      <c r="M46" s="11"/>
      <c r="N46" s="11"/>
    </row>
    <row r="47" spans="1:14" ht="40.5" customHeight="1" x14ac:dyDescent="0.25">
      <c r="A47" s="19">
        <v>32</v>
      </c>
      <c r="B47" s="43" t="s">
        <v>51</v>
      </c>
      <c r="C47" s="44"/>
      <c r="D47" s="45"/>
      <c r="E47" s="23">
        <v>119.56</v>
      </c>
      <c r="F47" s="27">
        <v>108.24</v>
      </c>
      <c r="G47" s="23">
        <v>116.31</v>
      </c>
      <c r="H47" s="38">
        <v>1500</v>
      </c>
      <c r="I47" s="42">
        <f t="shared" si="0"/>
        <v>5.081385864127979</v>
      </c>
      <c r="J47" s="23">
        <f t="shared" ref="J47" si="16">(E47+F47+G47)/3*H47</f>
        <v>172055</v>
      </c>
      <c r="K47" s="10"/>
      <c r="L47" s="6"/>
      <c r="M47" s="11"/>
      <c r="N47" s="11"/>
    </row>
    <row r="48" spans="1:14" ht="40.5" customHeight="1" x14ac:dyDescent="0.25">
      <c r="A48" s="19">
        <v>33</v>
      </c>
      <c r="B48" s="43" t="s">
        <v>52</v>
      </c>
      <c r="C48" s="44"/>
      <c r="D48" s="45"/>
      <c r="E48" s="23">
        <v>156.63</v>
      </c>
      <c r="F48" s="27">
        <v>141.94</v>
      </c>
      <c r="G48" s="23">
        <v>152.37</v>
      </c>
      <c r="H48" s="38">
        <v>1500</v>
      </c>
      <c r="I48" s="42">
        <f t="shared" si="0"/>
        <v>5.0280784198810258</v>
      </c>
      <c r="J48" s="23">
        <f t="shared" ref="J48" si="17">(E48+F48+G48)/3*H48</f>
        <v>225470</v>
      </c>
      <c r="K48" s="10"/>
      <c r="L48" s="6"/>
      <c r="M48" s="11"/>
      <c r="N48" s="11"/>
    </row>
    <row r="49" spans="1:14" ht="40.5" customHeight="1" x14ac:dyDescent="0.25">
      <c r="A49" s="19">
        <v>34</v>
      </c>
      <c r="B49" s="43" t="s">
        <v>53</v>
      </c>
      <c r="C49" s="44"/>
      <c r="D49" s="45"/>
      <c r="E49" s="23">
        <v>61.14</v>
      </c>
      <c r="F49" s="27">
        <v>55.13</v>
      </c>
      <c r="G49" s="23">
        <v>59.48</v>
      </c>
      <c r="H49" s="38">
        <v>2100</v>
      </c>
      <c r="I49" s="42">
        <f t="shared" si="0"/>
        <v>5.2979450873833018</v>
      </c>
      <c r="J49" s="23">
        <f t="shared" ref="J49" si="18">(E49+F49+G49)/3*H49</f>
        <v>123025</v>
      </c>
      <c r="K49" s="10"/>
      <c r="L49" s="6"/>
      <c r="M49" s="11"/>
      <c r="N49" s="11"/>
    </row>
    <row r="50" spans="1:14" ht="40.5" customHeight="1" x14ac:dyDescent="0.25">
      <c r="A50" s="19">
        <v>35</v>
      </c>
      <c r="B50" s="43" t="s">
        <v>54</v>
      </c>
      <c r="C50" s="44"/>
      <c r="D50" s="45"/>
      <c r="E50" s="23">
        <v>61.14</v>
      </c>
      <c r="F50" s="27">
        <v>55.13</v>
      </c>
      <c r="G50" s="23">
        <v>59.48</v>
      </c>
      <c r="H50" s="38">
        <v>2100</v>
      </c>
      <c r="I50" s="42">
        <f t="shared" si="0"/>
        <v>5.2979450873833018</v>
      </c>
      <c r="J50" s="23">
        <f t="shared" ref="J50" si="19">(E50+F50+G50)/3*H50</f>
        <v>123025</v>
      </c>
      <c r="K50" s="10"/>
      <c r="L50" s="6"/>
      <c r="M50" s="11"/>
      <c r="N50" s="11"/>
    </row>
    <row r="51" spans="1:14" ht="40.5" customHeight="1" x14ac:dyDescent="0.25">
      <c r="A51" s="19">
        <v>36</v>
      </c>
      <c r="B51" s="43" t="s">
        <v>55</v>
      </c>
      <c r="C51" s="44"/>
      <c r="D51" s="45"/>
      <c r="E51" s="23">
        <v>315</v>
      </c>
      <c r="F51" s="27">
        <v>285.91000000000003</v>
      </c>
      <c r="G51" s="23">
        <v>306.42</v>
      </c>
      <c r="H51" s="38">
        <v>55</v>
      </c>
      <c r="I51" s="42">
        <f t="shared" si="0"/>
        <v>4.9421339612551893</v>
      </c>
      <c r="J51" s="23">
        <f t="shared" ref="J51" si="20">(E51+F51+G51)/3*H51</f>
        <v>16634.383333333335</v>
      </c>
      <c r="K51" s="10"/>
      <c r="L51" s="6"/>
      <c r="M51" s="11"/>
      <c r="N51" s="11"/>
    </row>
    <row r="52" spans="1:14" ht="40.5" customHeight="1" x14ac:dyDescent="0.25">
      <c r="A52" s="19">
        <v>37</v>
      </c>
      <c r="B52" s="43" t="s">
        <v>56</v>
      </c>
      <c r="C52" s="44"/>
      <c r="D52" s="45"/>
      <c r="E52" s="23">
        <v>121.66</v>
      </c>
      <c r="F52" s="27">
        <v>110.15</v>
      </c>
      <c r="G52" s="23">
        <v>118.36</v>
      </c>
      <c r="H52" s="38">
        <v>240</v>
      </c>
      <c r="I52" s="42">
        <f t="shared" si="0"/>
        <v>5.0777979760630396</v>
      </c>
      <c r="J52" s="23">
        <f t="shared" ref="J52" si="21">(E52+F52+G52)/3*H52</f>
        <v>28013.600000000002</v>
      </c>
      <c r="K52" s="10"/>
      <c r="L52" s="6"/>
      <c r="M52" s="11"/>
      <c r="N52" s="11"/>
    </row>
    <row r="53" spans="1:14" ht="40.5" customHeight="1" x14ac:dyDescent="0.25">
      <c r="A53" s="19">
        <v>38</v>
      </c>
      <c r="B53" s="43" t="s">
        <v>57</v>
      </c>
      <c r="C53" s="44"/>
      <c r="D53" s="45"/>
      <c r="E53" s="23">
        <v>214.97</v>
      </c>
      <c r="F53" s="27">
        <v>194.98</v>
      </c>
      <c r="G53" s="23">
        <v>209.12</v>
      </c>
      <c r="H53" s="38">
        <v>240</v>
      </c>
      <c r="I53" s="42">
        <f t="shared" si="0"/>
        <v>4.9804551913045865</v>
      </c>
      <c r="J53" s="23">
        <f t="shared" ref="J53" si="22">(E53+F53+G53)/3*H53</f>
        <v>49525.599999999999</v>
      </c>
      <c r="K53" s="10"/>
      <c r="L53" s="6"/>
      <c r="M53" s="11"/>
      <c r="N53" s="11"/>
    </row>
    <row r="54" spans="1:14" ht="40.5" customHeight="1" x14ac:dyDescent="0.25">
      <c r="A54" s="19">
        <v>39</v>
      </c>
      <c r="B54" s="43" t="s">
        <v>58</v>
      </c>
      <c r="C54" s="44"/>
      <c r="D54" s="45"/>
      <c r="E54" s="23">
        <v>106.49</v>
      </c>
      <c r="F54" s="27">
        <v>96.36</v>
      </c>
      <c r="G54" s="23">
        <v>103.6</v>
      </c>
      <c r="H54" s="38">
        <v>1520</v>
      </c>
      <c r="I54" s="42">
        <f t="shared" si="0"/>
        <v>5.1085096904284777</v>
      </c>
      <c r="J54" s="23">
        <f t="shared" ref="J54" si="23">(E54+F54+G54)/3*H54</f>
        <v>155268</v>
      </c>
      <c r="K54" s="10"/>
      <c r="L54" s="6"/>
      <c r="M54" s="11"/>
      <c r="N54" s="11"/>
    </row>
    <row r="55" spans="1:14" ht="40.5" customHeight="1" x14ac:dyDescent="0.25">
      <c r="A55" s="19">
        <v>40</v>
      </c>
      <c r="B55" s="43" t="s">
        <v>59</v>
      </c>
      <c r="C55" s="44"/>
      <c r="D55" s="45"/>
      <c r="E55" s="23">
        <v>81.64</v>
      </c>
      <c r="F55" s="27">
        <v>73.77</v>
      </c>
      <c r="G55" s="23">
        <v>79.430000000000007</v>
      </c>
      <c r="H55" s="38">
        <v>1120</v>
      </c>
      <c r="I55" s="42">
        <f t="shared" si="0"/>
        <v>5.1853299049460588</v>
      </c>
      <c r="J55" s="23">
        <f t="shared" ref="J55" si="24">(E55+F55+G55)/3*H55</f>
        <v>87673.600000000006</v>
      </c>
      <c r="K55" s="10"/>
      <c r="L55" s="6"/>
      <c r="M55" s="11"/>
      <c r="N55" s="11"/>
    </row>
    <row r="56" spans="1:14" ht="40.5" customHeight="1" x14ac:dyDescent="0.25">
      <c r="A56" s="19">
        <v>41</v>
      </c>
      <c r="B56" s="43" t="s">
        <v>60</v>
      </c>
      <c r="C56" s="44"/>
      <c r="D56" s="45"/>
      <c r="E56" s="23">
        <v>74.56</v>
      </c>
      <c r="F56" s="27">
        <v>66.13</v>
      </c>
      <c r="G56" s="23">
        <v>71.25</v>
      </c>
      <c r="H56" s="38">
        <v>3360</v>
      </c>
      <c r="I56" s="42">
        <f t="shared" si="0"/>
        <v>6.0119777244291255</v>
      </c>
      <c r="J56" s="23">
        <f t="shared" ref="J56" si="25">(E56+F56+G56)/3*H56</f>
        <v>237372.79999999999</v>
      </c>
      <c r="K56" s="10"/>
      <c r="L56" s="6"/>
      <c r="M56" s="11"/>
      <c r="N56" s="11"/>
    </row>
    <row r="57" spans="1:14" ht="40.5" customHeight="1" x14ac:dyDescent="0.25">
      <c r="A57" s="19">
        <v>42</v>
      </c>
      <c r="B57" s="43" t="s">
        <v>61</v>
      </c>
      <c r="C57" s="44"/>
      <c r="D57" s="45"/>
      <c r="E57" s="23">
        <v>74.56</v>
      </c>
      <c r="F57" s="27">
        <v>66.13</v>
      </c>
      <c r="G57" s="23">
        <v>71.25</v>
      </c>
      <c r="H57" s="38">
        <v>3360</v>
      </c>
      <c r="I57" s="42">
        <f t="shared" si="0"/>
        <v>6.0119777244291255</v>
      </c>
      <c r="J57" s="23">
        <f t="shared" ref="J57" si="26">(E57+F57+G57)/3*H57</f>
        <v>237372.79999999999</v>
      </c>
      <c r="K57" s="10"/>
      <c r="L57" s="6"/>
      <c r="M57" s="11"/>
      <c r="N57" s="11"/>
    </row>
    <row r="58" spans="1:14" ht="40.5" customHeight="1" x14ac:dyDescent="0.25">
      <c r="A58" s="19">
        <v>43</v>
      </c>
      <c r="B58" s="43" t="s">
        <v>62</v>
      </c>
      <c r="C58" s="44"/>
      <c r="D58" s="45"/>
      <c r="E58" s="23">
        <v>74.56</v>
      </c>
      <c r="F58" s="27">
        <v>66.13</v>
      </c>
      <c r="G58" s="23">
        <v>71.25</v>
      </c>
      <c r="H58" s="38">
        <v>3360</v>
      </c>
      <c r="I58" s="42">
        <f t="shared" si="0"/>
        <v>6.0119777244291255</v>
      </c>
      <c r="J58" s="23">
        <f t="shared" ref="J58" si="27">(E58+F58+G58)/3*H58</f>
        <v>237372.79999999999</v>
      </c>
      <c r="K58" s="10"/>
      <c r="L58" s="6"/>
      <c r="M58" s="11"/>
      <c r="N58" s="11"/>
    </row>
    <row r="59" spans="1:14" ht="40.5" customHeight="1" x14ac:dyDescent="0.25">
      <c r="A59" s="19">
        <v>44</v>
      </c>
      <c r="B59" s="43" t="s">
        <v>63</v>
      </c>
      <c r="C59" s="44"/>
      <c r="D59" s="45"/>
      <c r="E59" s="23">
        <v>75.78</v>
      </c>
      <c r="F59" s="27">
        <v>67.22</v>
      </c>
      <c r="G59" s="23">
        <v>71.08</v>
      </c>
      <c r="H59" s="38">
        <v>4200</v>
      </c>
      <c r="I59" s="42">
        <f t="shared" si="0"/>
        <v>6.0073761987124881</v>
      </c>
      <c r="J59" s="23">
        <f t="shared" ref="J59" si="28">(E59+F59+G59)/3*H59</f>
        <v>299712</v>
      </c>
      <c r="K59" s="10"/>
      <c r="L59" s="6"/>
      <c r="M59" s="11"/>
      <c r="N59" s="11"/>
    </row>
    <row r="60" spans="1:14" ht="40.5" customHeight="1" x14ac:dyDescent="0.25">
      <c r="A60" s="19">
        <v>45</v>
      </c>
      <c r="B60" s="43" t="s">
        <v>64</v>
      </c>
      <c r="C60" s="44"/>
      <c r="D60" s="45"/>
      <c r="E60" s="23">
        <v>82.82</v>
      </c>
      <c r="F60" s="27">
        <v>73.5</v>
      </c>
      <c r="G60" s="23">
        <v>77.67</v>
      </c>
      <c r="H60" s="38">
        <v>2240</v>
      </c>
      <c r="I60" s="42">
        <f t="shared" si="0"/>
        <v>5.9856139620450159</v>
      </c>
      <c r="J60" s="23">
        <f t="shared" ref="J60" si="29">(E60+F60+G60)/3*H60</f>
        <v>174712.53333333333</v>
      </c>
      <c r="K60" s="10"/>
      <c r="L60" s="6"/>
      <c r="M60" s="11"/>
      <c r="N60" s="11"/>
    </row>
    <row r="61" spans="1:14" ht="40.5" customHeight="1" x14ac:dyDescent="0.25">
      <c r="A61" s="19">
        <v>46</v>
      </c>
      <c r="B61" s="43" t="s">
        <v>65</v>
      </c>
      <c r="C61" s="44"/>
      <c r="D61" s="45"/>
      <c r="E61" s="23">
        <v>85.17</v>
      </c>
      <c r="F61" s="27">
        <v>75.599999999999994</v>
      </c>
      <c r="G61" s="23">
        <v>79.88</v>
      </c>
      <c r="H61" s="38">
        <v>2240</v>
      </c>
      <c r="I61" s="42">
        <f t="shared" si="0"/>
        <v>5.9761577774211236</v>
      </c>
      <c r="J61" s="23">
        <f t="shared" ref="J61" si="30">(E61+F61+G61)/3*H61</f>
        <v>179685.33333333331</v>
      </c>
      <c r="K61" s="10"/>
      <c r="L61" s="6"/>
      <c r="M61" s="11"/>
      <c r="N61" s="11"/>
    </row>
    <row r="62" spans="1:14" ht="40.5" customHeight="1" x14ac:dyDescent="0.25">
      <c r="A62" s="19">
        <v>47</v>
      </c>
      <c r="B62" s="43" t="s">
        <v>66</v>
      </c>
      <c r="C62" s="44"/>
      <c r="D62" s="45"/>
      <c r="E62" s="23">
        <v>87.52</v>
      </c>
      <c r="F62" s="27">
        <v>77.7</v>
      </c>
      <c r="G62" s="23">
        <v>82.08</v>
      </c>
      <c r="H62" s="38">
        <v>2240</v>
      </c>
      <c r="I62" s="42">
        <f t="shared" si="0"/>
        <v>5.9678840142310188</v>
      </c>
      <c r="J62" s="23">
        <f t="shared" ref="J62" si="31">(E62+F62+G62)/3*H62</f>
        <v>184650.66666666669</v>
      </c>
      <c r="K62" s="10"/>
      <c r="L62" s="6"/>
      <c r="M62" s="11"/>
      <c r="N62" s="11"/>
    </row>
    <row r="63" spans="1:14" ht="40.5" customHeight="1" x14ac:dyDescent="0.25">
      <c r="A63" s="19">
        <v>48</v>
      </c>
      <c r="B63" s="43" t="s">
        <v>67</v>
      </c>
      <c r="C63" s="44"/>
      <c r="D63" s="45"/>
      <c r="E63" s="23">
        <v>93.52</v>
      </c>
      <c r="F63" s="27">
        <v>83.06</v>
      </c>
      <c r="G63" s="23">
        <v>87.71</v>
      </c>
      <c r="H63" s="38">
        <v>640</v>
      </c>
      <c r="I63" s="42">
        <f t="shared" si="0"/>
        <v>5.9488167235237555</v>
      </c>
      <c r="J63" s="23">
        <f t="shared" ref="J63" si="32">(E63+F63+G63)/3*H63</f>
        <v>56381.866666666654</v>
      </c>
      <c r="K63" s="10"/>
      <c r="L63" s="6"/>
      <c r="M63" s="11"/>
      <c r="N63" s="11"/>
    </row>
    <row r="64" spans="1:14" ht="40.5" customHeight="1" x14ac:dyDescent="0.25">
      <c r="A64" s="19">
        <v>49</v>
      </c>
      <c r="B64" s="43" t="s">
        <v>68</v>
      </c>
      <c r="C64" s="44"/>
      <c r="D64" s="45"/>
      <c r="E64" s="23">
        <v>79.260000000000005</v>
      </c>
      <c r="F64" s="27">
        <v>70.33</v>
      </c>
      <c r="G64" s="23">
        <v>74.34</v>
      </c>
      <c r="H64" s="38">
        <v>4480</v>
      </c>
      <c r="I64" s="42">
        <f t="shared" si="0"/>
        <v>5.9921239063767064</v>
      </c>
      <c r="J64" s="23">
        <f t="shared" ref="J64" si="33">(E64+F64+G64)/3*H64</f>
        <v>334402.1333333333</v>
      </c>
      <c r="K64" s="10"/>
      <c r="L64" s="6"/>
      <c r="M64" s="11"/>
      <c r="N64" s="11"/>
    </row>
    <row r="65" spans="1:14" ht="40.5" customHeight="1" x14ac:dyDescent="0.25">
      <c r="A65" s="19">
        <v>50</v>
      </c>
      <c r="B65" s="43" t="s">
        <v>69</v>
      </c>
      <c r="C65" s="44"/>
      <c r="D65" s="45"/>
      <c r="E65" s="23">
        <v>153.03</v>
      </c>
      <c r="F65" s="27">
        <v>136.19</v>
      </c>
      <c r="G65" s="23">
        <v>143.49</v>
      </c>
      <c r="H65" s="38">
        <v>700</v>
      </c>
      <c r="I65" s="42">
        <f t="shared" si="0"/>
        <v>5.8548172685973556</v>
      </c>
      <c r="J65" s="23">
        <f t="shared" ref="J65" si="34">(E65+F65+G65)/3*H65</f>
        <v>100965.66666666667</v>
      </c>
      <c r="K65" s="10"/>
      <c r="L65" s="6"/>
      <c r="M65" s="11"/>
      <c r="N65" s="11"/>
    </row>
    <row r="66" spans="1:14" ht="40.5" customHeight="1" x14ac:dyDescent="0.25">
      <c r="A66" s="19">
        <v>51</v>
      </c>
      <c r="B66" s="43" t="s">
        <v>70</v>
      </c>
      <c r="C66" s="44"/>
      <c r="D66" s="45"/>
      <c r="E66" s="23">
        <v>165.22</v>
      </c>
      <c r="F66" s="27">
        <v>147.08000000000001</v>
      </c>
      <c r="G66" s="23">
        <v>154.93</v>
      </c>
      <c r="H66" s="38">
        <v>1000</v>
      </c>
      <c r="I66" s="42">
        <f t="shared" si="0"/>
        <v>5.8412189666523089</v>
      </c>
      <c r="J66" s="23">
        <f t="shared" ref="J66" si="35">(E66+F66+G66)/3*H66</f>
        <v>155743.33333333334</v>
      </c>
      <c r="K66" s="10"/>
      <c r="L66" s="6"/>
      <c r="M66" s="11"/>
      <c r="N66" s="11"/>
    </row>
    <row r="67" spans="1:14" ht="40.5" customHeight="1" x14ac:dyDescent="0.25">
      <c r="A67" s="19">
        <v>52</v>
      </c>
      <c r="B67" s="43" t="s">
        <v>71</v>
      </c>
      <c r="C67" s="44"/>
      <c r="D67" s="45"/>
      <c r="E67" s="23">
        <v>17.21</v>
      </c>
      <c r="F67" s="27">
        <v>14.92</v>
      </c>
      <c r="G67" s="23">
        <v>16.16</v>
      </c>
      <c r="H67" s="38">
        <v>4800</v>
      </c>
      <c r="I67" s="42">
        <f t="shared" si="0"/>
        <v>7.1214305027982956</v>
      </c>
      <c r="J67" s="23">
        <f t="shared" ref="J67" si="36">(E67+F67+G67)/3*H67</f>
        <v>77264</v>
      </c>
      <c r="K67" s="10"/>
      <c r="L67" s="6"/>
      <c r="M67" s="11"/>
      <c r="N67" s="11"/>
    </row>
    <row r="68" spans="1:14" ht="40.5" customHeight="1" x14ac:dyDescent="0.25">
      <c r="A68" s="19">
        <v>53</v>
      </c>
      <c r="B68" s="43" t="s">
        <v>72</v>
      </c>
      <c r="C68" s="44"/>
      <c r="D68" s="45"/>
      <c r="E68" s="23">
        <v>82.57</v>
      </c>
      <c r="F68" s="27">
        <v>73.28</v>
      </c>
      <c r="G68" s="23">
        <v>77.44</v>
      </c>
      <c r="H68" s="38">
        <v>1680</v>
      </c>
      <c r="I68" s="42">
        <f t="shared" si="0"/>
        <v>5.9840958784224583</v>
      </c>
      <c r="J68" s="23">
        <f t="shared" ref="J68" si="37">(E68+F68+G68)/3*H68</f>
        <v>130642.40000000001</v>
      </c>
      <c r="K68" s="10"/>
      <c r="L68" s="6"/>
      <c r="M68" s="11"/>
      <c r="N68" s="11"/>
    </row>
    <row r="69" spans="1:14" ht="40.5" customHeight="1" x14ac:dyDescent="0.25">
      <c r="A69" s="19">
        <v>54</v>
      </c>
      <c r="B69" s="43" t="s">
        <v>73</v>
      </c>
      <c r="C69" s="44"/>
      <c r="D69" s="45"/>
      <c r="E69" s="23">
        <v>82.57</v>
      </c>
      <c r="F69" s="27">
        <v>73.28</v>
      </c>
      <c r="G69" s="23">
        <v>77.44</v>
      </c>
      <c r="H69" s="38">
        <v>1680</v>
      </c>
      <c r="I69" s="42">
        <f t="shared" si="0"/>
        <v>5.9840958784224583</v>
      </c>
      <c r="J69" s="23">
        <f t="shared" ref="J69" si="38">(E69+F69+G69)/3*H69</f>
        <v>130642.40000000001</v>
      </c>
      <c r="K69" s="10"/>
      <c r="L69" s="6"/>
      <c r="M69" s="11"/>
      <c r="N69" s="11"/>
    </row>
    <row r="70" spans="1:14" ht="40.5" customHeight="1" x14ac:dyDescent="0.25">
      <c r="A70" s="19">
        <v>55</v>
      </c>
      <c r="B70" s="43" t="s">
        <v>74</v>
      </c>
      <c r="C70" s="44"/>
      <c r="D70" s="45"/>
      <c r="E70" s="23">
        <v>82.57</v>
      </c>
      <c r="F70" s="27">
        <v>73.28</v>
      </c>
      <c r="G70" s="23">
        <v>77.44</v>
      </c>
      <c r="H70" s="38">
        <v>1680</v>
      </c>
      <c r="I70" s="42">
        <f t="shared" si="0"/>
        <v>5.9840958784224583</v>
      </c>
      <c r="J70" s="23">
        <f t="shared" ref="J70" si="39">(E70+F70+G70)/3*H70</f>
        <v>130642.40000000001</v>
      </c>
      <c r="K70" s="10"/>
      <c r="L70" s="6"/>
      <c r="M70" s="11"/>
      <c r="N70" s="11"/>
    </row>
    <row r="71" spans="1:14" ht="40.5" customHeight="1" x14ac:dyDescent="0.25">
      <c r="A71" s="19">
        <v>56</v>
      </c>
      <c r="B71" s="43" t="s">
        <v>75</v>
      </c>
      <c r="C71" s="44"/>
      <c r="D71" s="45"/>
      <c r="E71" s="23">
        <v>82.57</v>
      </c>
      <c r="F71" s="27">
        <v>73.28</v>
      </c>
      <c r="G71" s="23">
        <v>77.44</v>
      </c>
      <c r="H71" s="38">
        <v>1680</v>
      </c>
      <c r="I71" s="42">
        <f t="shared" si="0"/>
        <v>5.9840958784224583</v>
      </c>
      <c r="J71" s="23">
        <f t="shared" ref="J71" si="40">(E71+F71+G71)/3*H71</f>
        <v>130642.40000000001</v>
      </c>
      <c r="K71" s="10"/>
      <c r="L71" s="6"/>
      <c r="M71" s="11"/>
      <c r="N71" s="11"/>
    </row>
    <row r="72" spans="1:14" ht="40.5" customHeight="1" x14ac:dyDescent="0.25">
      <c r="A72" s="19">
        <v>57</v>
      </c>
      <c r="B72" s="43" t="s">
        <v>76</v>
      </c>
      <c r="C72" s="44"/>
      <c r="D72" s="45"/>
      <c r="E72" s="23">
        <v>151.69999999999999</v>
      </c>
      <c r="F72" s="27">
        <v>135</v>
      </c>
      <c r="G72" s="23">
        <v>142.25</v>
      </c>
      <c r="H72" s="38">
        <v>200</v>
      </c>
      <c r="I72" s="42">
        <f t="shared" si="0"/>
        <v>5.8567083824644754</v>
      </c>
      <c r="J72" s="23">
        <f t="shared" ref="J72" si="41">(E72+F72+G72)/3*H72</f>
        <v>28596.666666666664</v>
      </c>
      <c r="K72" s="10"/>
      <c r="L72" s="6"/>
      <c r="M72" s="11"/>
      <c r="N72" s="11"/>
    </row>
    <row r="73" spans="1:14" ht="40.5" customHeight="1" x14ac:dyDescent="0.25">
      <c r="A73" s="19">
        <v>58</v>
      </c>
      <c r="B73" s="43" t="s">
        <v>77</v>
      </c>
      <c r="C73" s="44"/>
      <c r="D73" s="45"/>
      <c r="E73" s="23">
        <v>151.69999999999999</v>
      </c>
      <c r="F73" s="27">
        <v>135</v>
      </c>
      <c r="G73" s="23">
        <v>142.25</v>
      </c>
      <c r="H73" s="38">
        <v>200</v>
      </c>
      <c r="I73" s="42">
        <f t="shared" si="0"/>
        <v>5.8567083824644754</v>
      </c>
      <c r="J73" s="23">
        <f t="shared" ref="J73" si="42">(E73+F73+G73)/3*H73</f>
        <v>28596.666666666664</v>
      </c>
      <c r="K73" s="10"/>
      <c r="L73" s="6"/>
      <c r="M73" s="11"/>
      <c r="N73" s="11"/>
    </row>
    <row r="74" spans="1:14" ht="18" x14ac:dyDescent="0.25">
      <c r="A74" s="19"/>
      <c r="B74" s="35" t="s">
        <v>6</v>
      </c>
      <c r="C74" s="36"/>
      <c r="D74" s="36"/>
      <c r="E74" s="40"/>
      <c r="F74" s="41"/>
      <c r="G74" s="41"/>
      <c r="H74" s="39"/>
      <c r="I74" s="23"/>
      <c r="J74" s="23">
        <f>SUM(J16:J73)</f>
        <v>8056077.1166666672</v>
      </c>
      <c r="K74" s="10"/>
      <c r="L74" s="6"/>
      <c r="M74" s="11"/>
      <c r="N74" s="11"/>
    </row>
    <row r="75" spans="1:14" x14ac:dyDescent="0.25">
      <c r="B75" s="17"/>
      <c r="C75" s="18"/>
      <c r="D75" s="18"/>
      <c r="E75" s="17"/>
      <c r="F75" s="17"/>
      <c r="G75" s="17"/>
      <c r="H75" s="17"/>
      <c r="J75" s="6"/>
      <c r="K75" s="5"/>
    </row>
    <row r="76" spans="1:14" s="32" customFormat="1" ht="20.45" customHeight="1" x14ac:dyDescent="0.25">
      <c r="A76" s="29" t="s">
        <v>16</v>
      </c>
      <c r="B76" s="30"/>
      <c r="C76" s="30"/>
      <c r="D76" s="30"/>
      <c r="E76" s="30"/>
      <c r="F76" s="30"/>
      <c r="G76" s="30"/>
      <c r="H76" s="30"/>
      <c r="I76" s="31"/>
      <c r="J76" s="30"/>
    </row>
    <row r="77" spans="1:14" s="32" customFormat="1" ht="15" customHeight="1" x14ac:dyDescent="0.25">
      <c r="A77" s="29"/>
      <c r="B77" s="34">
        <f>J74</f>
        <v>8056077.1166666672</v>
      </c>
      <c r="C77" s="29" t="s">
        <v>80</v>
      </c>
      <c r="D77" s="30"/>
      <c r="E77" s="30"/>
      <c r="F77" s="30"/>
      <c r="G77" s="30"/>
      <c r="H77" s="30"/>
      <c r="I77" s="30"/>
      <c r="J77" s="30"/>
      <c r="N77" s="33"/>
    </row>
    <row r="78" spans="1:14" s="32" customFormat="1" ht="15" customHeight="1" x14ac:dyDescent="0.25">
      <c r="A78" s="30"/>
      <c r="B78" s="30"/>
      <c r="C78" s="30"/>
      <c r="D78" s="30"/>
      <c r="E78" s="30"/>
      <c r="F78" s="30"/>
      <c r="G78" s="30"/>
      <c r="H78" s="30"/>
      <c r="I78" s="30"/>
      <c r="J78" s="30"/>
    </row>
    <row r="79" spans="1:14" s="32" customFormat="1" ht="16.5" customHeight="1" x14ac:dyDescent="0.25">
      <c r="A79" s="30"/>
      <c r="B79" s="30"/>
      <c r="C79" s="30"/>
      <c r="D79" s="30"/>
      <c r="E79" s="30"/>
      <c r="F79" s="30"/>
      <c r="G79" s="30"/>
      <c r="H79" s="30"/>
      <c r="I79" s="30"/>
      <c r="J79" s="30"/>
    </row>
    <row r="80" spans="1:14" ht="29.25" customHeight="1" x14ac:dyDescent="0.25">
      <c r="B80" s="15" t="s">
        <v>81</v>
      </c>
      <c r="C80" s="15"/>
      <c r="D80" s="16"/>
      <c r="E80" s="15"/>
      <c r="F80" s="20"/>
      <c r="I80" s="68" t="s">
        <v>82</v>
      </c>
      <c r="J80" s="68"/>
    </row>
    <row r="81" spans="1:10" ht="15.75" x14ac:dyDescent="0.25">
      <c r="A81" s="4"/>
      <c r="B81" s="4"/>
      <c r="I81" s="8"/>
      <c r="J81" s="6"/>
    </row>
    <row r="82" spans="1:10" x14ac:dyDescent="0.25">
      <c r="I82" s="8"/>
      <c r="J82" s="6"/>
    </row>
    <row r="83" spans="1:10" ht="15.75" x14ac:dyDescent="0.25">
      <c r="A83" s="7"/>
      <c r="I83" s="8"/>
      <c r="J83" s="6"/>
    </row>
    <row r="84" spans="1:10" x14ac:dyDescent="0.25">
      <c r="I84" s="8"/>
      <c r="J84" s="6"/>
    </row>
    <row r="85" spans="1:10" x14ac:dyDescent="0.25">
      <c r="I85" s="8"/>
      <c r="J85" s="6"/>
    </row>
    <row r="86" spans="1:10" x14ac:dyDescent="0.25">
      <c r="I86" s="8"/>
      <c r="J86" s="6"/>
    </row>
    <row r="87" spans="1:10" x14ac:dyDescent="0.25">
      <c r="I87" s="8"/>
      <c r="J87" s="6"/>
    </row>
    <row r="88" spans="1:10" x14ac:dyDescent="0.25">
      <c r="I88" s="8"/>
      <c r="J88" s="6"/>
    </row>
    <row r="89" spans="1:10" x14ac:dyDescent="0.25">
      <c r="I89" s="8"/>
      <c r="J89" s="9"/>
    </row>
    <row r="90" spans="1:10" x14ac:dyDescent="0.25">
      <c r="I90" s="8"/>
    </row>
    <row r="91" spans="1:10" x14ac:dyDescent="0.25">
      <c r="I91" s="8"/>
    </row>
  </sheetData>
  <mergeCells count="73">
    <mergeCell ref="B53:D53"/>
    <mergeCell ref="B54:D54"/>
    <mergeCell ref="B55:D55"/>
    <mergeCell ref="B56:D56"/>
    <mergeCell ref="B48:D48"/>
    <mergeCell ref="B49:D49"/>
    <mergeCell ref="B50:D50"/>
    <mergeCell ref="B51:D51"/>
    <mergeCell ref="B52:D52"/>
    <mergeCell ref="A7:J8"/>
    <mergeCell ref="B38:D38"/>
    <mergeCell ref="B39:D39"/>
    <mergeCell ref="B40:D40"/>
    <mergeCell ref="B41:D41"/>
    <mergeCell ref="B33:D33"/>
    <mergeCell ref="B34:D34"/>
    <mergeCell ref="B35:D35"/>
    <mergeCell ref="B36:D36"/>
    <mergeCell ref="B37:D37"/>
    <mergeCell ref="B20:D20"/>
    <mergeCell ref="B26:D26"/>
    <mergeCell ref="B27:D27"/>
    <mergeCell ref="B28:D28"/>
    <mergeCell ref="B29:D29"/>
    <mergeCell ref="B30:D30"/>
    <mergeCell ref="I80:J80"/>
    <mergeCell ref="A9:J10"/>
    <mergeCell ref="I1:J3"/>
    <mergeCell ref="A5:J5"/>
    <mergeCell ref="B13:D15"/>
    <mergeCell ref="B32:D32"/>
    <mergeCell ref="I13:I15"/>
    <mergeCell ref="J13:J15"/>
    <mergeCell ref="E13:G13"/>
    <mergeCell ref="F14:F15"/>
    <mergeCell ref="E14:E15"/>
    <mergeCell ref="A11:G11"/>
    <mergeCell ref="A13:A15"/>
    <mergeCell ref="G14:G15"/>
    <mergeCell ref="B31:D31"/>
    <mergeCell ref="H13:H15"/>
    <mergeCell ref="B16:D16"/>
    <mergeCell ref="B17:D17"/>
    <mergeCell ref="B18:D18"/>
    <mergeCell ref="B19:D19"/>
    <mergeCell ref="B57:D57"/>
    <mergeCell ref="B21:D21"/>
    <mergeCell ref="B22:D22"/>
    <mergeCell ref="B23:D23"/>
    <mergeCell ref="B24:D24"/>
    <mergeCell ref="B25:D25"/>
    <mergeCell ref="B42:D42"/>
    <mergeCell ref="B43:D43"/>
    <mergeCell ref="B44:D44"/>
    <mergeCell ref="B45:D45"/>
    <mergeCell ref="B46:D46"/>
    <mergeCell ref="B47:D4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73:D73"/>
    <mergeCell ref="B68:D68"/>
    <mergeCell ref="B69:D69"/>
    <mergeCell ref="B70:D70"/>
    <mergeCell ref="B71:D71"/>
    <mergeCell ref="B72:D72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rowBreaks count="1" manualBreakCount="1"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4:P24"/>
  <sheetViews>
    <sheetView workbookViewId="0">
      <selection activeCell="P5" sqref="P5"/>
    </sheetView>
  </sheetViews>
  <sheetFormatPr defaultRowHeight="15" x14ac:dyDescent="0.25"/>
  <cols>
    <col min="1" max="2" width="9.140625" customWidth="1"/>
    <col min="13" max="13" width="15.85546875" customWidth="1"/>
    <col min="14" max="14" width="12.28515625" customWidth="1"/>
    <col min="15" max="15" width="10" customWidth="1"/>
    <col min="16" max="16" width="11.85546875" customWidth="1"/>
  </cols>
  <sheetData>
    <row r="4" spans="12:16" x14ac:dyDescent="0.25">
      <c r="L4" s="21"/>
      <c r="M4" s="22" t="s">
        <v>9</v>
      </c>
      <c r="N4" s="26" t="s">
        <v>10</v>
      </c>
      <c r="O4" s="22" t="s">
        <v>11</v>
      </c>
      <c r="P4" s="24" t="s">
        <v>12</v>
      </c>
    </row>
    <row r="5" spans="12:16" x14ac:dyDescent="0.25">
      <c r="L5" s="21">
        <v>1</v>
      </c>
      <c r="M5" s="23">
        <v>8106</v>
      </c>
      <c r="N5" s="27">
        <v>8386</v>
      </c>
      <c r="O5" s="23">
        <v>8596</v>
      </c>
      <c r="P5" s="25">
        <f t="shared" ref="P5:P10" si="0">AVERAGE(M5:O5)</f>
        <v>8362.6666666666661</v>
      </c>
    </row>
    <row r="6" spans="12:16" x14ac:dyDescent="0.25">
      <c r="L6" s="21">
        <v>2</v>
      </c>
      <c r="M6" s="23">
        <v>114354.24000000001</v>
      </c>
      <c r="N6" s="23">
        <v>118372.8</v>
      </c>
      <c r="O6" s="23">
        <v>121299.36</v>
      </c>
      <c r="P6" s="25">
        <f t="shared" si="0"/>
        <v>118008.8</v>
      </c>
    </row>
    <row r="7" spans="12:16" x14ac:dyDescent="0.25">
      <c r="L7" s="21">
        <v>3</v>
      </c>
      <c r="M7" s="23">
        <v>57085</v>
      </c>
      <c r="N7" s="23">
        <v>59084.2</v>
      </c>
      <c r="O7" s="23">
        <v>60564</v>
      </c>
      <c r="P7" s="25">
        <f t="shared" si="0"/>
        <v>58911.066666666673</v>
      </c>
    </row>
    <row r="8" spans="12:16" x14ac:dyDescent="0.25">
      <c r="L8" s="21">
        <v>4</v>
      </c>
      <c r="M8" s="23">
        <v>57085</v>
      </c>
      <c r="N8" s="23">
        <v>59084.2</v>
      </c>
      <c r="O8" s="23">
        <v>60564</v>
      </c>
      <c r="P8" s="25">
        <f t="shared" si="0"/>
        <v>58911.066666666673</v>
      </c>
    </row>
    <row r="9" spans="12:16" x14ac:dyDescent="0.25">
      <c r="L9" s="21">
        <v>5</v>
      </c>
      <c r="M9" s="23">
        <v>79930.8</v>
      </c>
      <c r="N9" s="23">
        <v>82725.3</v>
      </c>
      <c r="O9" s="23">
        <v>84798.9</v>
      </c>
      <c r="P9" s="25">
        <f t="shared" si="0"/>
        <v>82485</v>
      </c>
    </row>
    <row r="10" spans="12:16" x14ac:dyDescent="0.25">
      <c r="L10" s="21">
        <v>6</v>
      </c>
      <c r="M10" s="23">
        <v>283000</v>
      </c>
      <c r="N10" s="23">
        <v>297200</v>
      </c>
      <c r="O10" s="23">
        <v>312000</v>
      </c>
      <c r="P10" s="25">
        <f t="shared" si="0"/>
        <v>297400</v>
      </c>
    </row>
    <row r="11" spans="12:16" x14ac:dyDescent="0.25">
      <c r="L11" s="21">
        <v>7</v>
      </c>
      <c r="M11" s="23">
        <v>283000</v>
      </c>
      <c r="N11" s="23">
        <v>297200</v>
      </c>
      <c r="O11" s="23">
        <v>312000</v>
      </c>
      <c r="P11" s="25">
        <f t="shared" ref="P11:P12" si="1">AVERAGE(M11:O11)</f>
        <v>297400</v>
      </c>
    </row>
    <row r="12" spans="12:16" x14ac:dyDescent="0.25">
      <c r="L12" s="21">
        <v>8</v>
      </c>
      <c r="M12" s="23">
        <v>283000</v>
      </c>
      <c r="N12" s="23">
        <v>297200</v>
      </c>
      <c r="O12" s="23">
        <v>312000</v>
      </c>
      <c r="P12" s="25">
        <f t="shared" si="1"/>
        <v>297400</v>
      </c>
    </row>
    <row r="13" spans="12:16" x14ac:dyDescent="0.25">
      <c r="L13" s="21">
        <v>9</v>
      </c>
      <c r="M13" s="23">
        <v>283000</v>
      </c>
      <c r="N13" s="23">
        <v>297200</v>
      </c>
      <c r="O13" s="23">
        <v>312000</v>
      </c>
      <c r="P13" s="25">
        <f t="shared" ref="P13:P17" si="2">AVERAGE(M13:O13)</f>
        <v>297400</v>
      </c>
    </row>
    <row r="14" spans="12:16" x14ac:dyDescent="0.25">
      <c r="L14" s="21">
        <v>10</v>
      </c>
      <c r="M14" s="23">
        <v>63382.48</v>
      </c>
      <c r="N14" s="23">
        <v>68137.72</v>
      </c>
      <c r="O14" s="23">
        <v>74954.600000000006</v>
      </c>
      <c r="P14" s="25">
        <f t="shared" si="2"/>
        <v>68824.933333333334</v>
      </c>
    </row>
    <row r="15" spans="12:16" x14ac:dyDescent="0.25">
      <c r="L15" s="21">
        <v>11</v>
      </c>
      <c r="M15" s="23">
        <v>68854.38</v>
      </c>
      <c r="N15" s="23">
        <v>74023.179999999993</v>
      </c>
      <c r="O15" s="23">
        <v>81418.539999999994</v>
      </c>
      <c r="P15" s="25">
        <f t="shared" si="2"/>
        <v>74765.366666666654</v>
      </c>
    </row>
    <row r="16" spans="12:16" x14ac:dyDescent="0.25">
      <c r="L16" s="21">
        <v>12</v>
      </c>
      <c r="M16" s="23">
        <v>22096</v>
      </c>
      <c r="N16" s="23">
        <v>23753.599999999999</v>
      </c>
      <c r="O16" s="23">
        <v>26128</v>
      </c>
      <c r="P16" s="25">
        <f t="shared" si="2"/>
        <v>23992.533333333336</v>
      </c>
    </row>
    <row r="17" spans="12:16" x14ac:dyDescent="0.25">
      <c r="L17" s="21">
        <v>13</v>
      </c>
      <c r="M17" s="23">
        <v>15276</v>
      </c>
      <c r="N17" s="23">
        <v>16420.8</v>
      </c>
      <c r="O17" s="23">
        <v>18064.8</v>
      </c>
      <c r="P17" s="25">
        <f t="shared" si="2"/>
        <v>16587.2</v>
      </c>
    </row>
    <row r="18" spans="12:16" x14ac:dyDescent="0.25">
      <c r="L18" s="21">
        <v>14</v>
      </c>
      <c r="M18" s="23">
        <v>15276</v>
      </c>
      <c r="N18" s="23">
        <v>16420.8</v>
      </c>
      <c r="O18" s="23">
        <v>18064.8</v>
      </c>
      <c r="P18" s="25">
        <f t="shared" ref="P18" si="3">AVERAGE(M18:O18)</f>
        <v>16587.2</v>
      </c>
    </row>
    <row r="19" spans="12:16" x14ac:dyDescent="0.25">
      <c r="L19" s="21">
        <v>15</v>
      </c>
      <c r="M19" s="23">
        <v>15276</v>
      </c>
      <c r="N19" s="23">
        <v>16420.8</v>
      </c>
      <c r="O19" s="23">
        <v>18064.8</v>
      </c>
      <c r="P19" s="25">
        <f t="shared" ref="P19:P21" si="4">AVERAGE(M19:O19)</f>
        <v>16587.2</v>
      </c>
    </row>
    <row r="20" spans="12:16" x14ac:dyDescent="0.25">
      <c r="L20" s="21">
        <v>16</v>
      </c>
      <c r="M20" s="23">
        <v>16418.400000000001</v>
      </c>
      <c r="N20" s="23">
        <v>17649.599999999999</v>
      </c>
      <c r="O20" s="23">
        <v>19413.599999999999</v>
      </c>
      <c r="P20" s="25">
        <f t="shared" si="4"/>
        <v>17827.2</v>
      </c>
    </row>
    <row r="21" spans="12:16" x14ac:dyDescent="0.25">
      <c r="L21" s="21">
        <v>17</v>
      </c>
      <c r="M21" s="23">
        <v>25456.639999999999</v>
      </c>
      <c r="N21" s="23">
        <v>27364.48</v>
      </c>
      <c r="O21" s="23">
        <v>30103.040000000001</v>
      </c>
      <c r="P21" s="25">
        <f t="shared" si="4"/>
        <v>27641.386666666669</v>
      </c>
    </row>
    <row r="22" spans="12:16" x14ac:dyDescent="0.25">
      <c r="L22" s="21"/>
      <c r="M22" s="21">
        <f>SQRT(((M21-P21)^2+(N21-P21)^2+(O21-P21)^2)/2)</f>
        <v>2335.5440943243475</v>
      </c>
      <c r="N22" s="21"/>
      <c r="O22" s="21"/>
      <c r="P22" s="21"/>
    </row>
    <row r="23" spans="12:16" x14ac:dyDescent="0.25">
      <c r="L23" s="22" t="s">
        <v>14</v>
      </c>
      <c r="M23" s="28">
        <f>M22/P21*100</f>
        <v>8.4494461963474112</v>
      </c>
      <c r="N23" s="21"/>
      <c r="O23" s="21"/>
      <c r="P23" s="21"/>
    </row>
    <row r="24" spans="12:16" x14ac:dyDescent="0.25">
      <c r="L24" s="22" t="s">
        <v>13</v>
      </c>
      <c r="M24" s="11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Документ" shapeId="2098" r:id="rId4">
          <objectPr defaultSize="0" r:id="rId5">
            <anchor moveWithCells="1">
              <from>
                <xdr:col>0</xdr:col>
                <xdr:colOff>104775</xdr:colOff>
                <xdr:row>0</xdr:row>
                <xdr:rowOff>171450</xdr:rowOff>
              </from>
              <to>
                <xdr:col>9</xdr:col>
                <xdr:colOff>552450</xdr:colOff>
                <xdr:row>49</xdr:row>
                <xdr:rowOff>66675</xdr:rowOff>
              </to>
            </anchor>
          </objectPr>
        </oleObject>
      </mc:Choice>
      <mc:Fallback>
        <oleObject progId="Документ" shapeId="209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Расчёт</vt:lpstr>
      <vt:lpstr>Инструкция</vt:lpstr>
      <vt:lpstr>Расчёт!Область_печати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Александрович Кленцов</dc:creator>
  <cp:lastModifiedBy>User</cp:lastModifiedBy>
  <cp:lastPrinted>2026-05-20T10:18:29Z</cp:lastPrinted>
  <dcterms:created xsi:type="dcterms:W3CDTF">2020-02-27T08:30:38Z</dcterms:created>
  <dcterms:modified xsi:type="dcterms:W3CDTF">2026-10-07T15:06:29Z</dcterms:modified>
</cp:coreProperties>
</file>