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28920" yWindow="-120" windowWidth="29040" windowHeight="1584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20" i="1" l="1"/>
  <c r="AD20" i="1"/>
  <c r="AE20" i="1" s="1"/>
  <c r="AB20" i="1"/>
  <c r="AD19" i="1"/>
  <c r="AE19" i="1" s="1"/>
  <c r="AA19" i="1"/>
  <c r="AD18" i="1"/>
  <c r="AE18" i="1" s="1"/>
  <c r="AA18" i="1"/>
  <c r="AB18" i="1" s="1"/>
  <c r="AD17" i="1"/>
  <c r="AE17" i="1" s="1"/>
  <c r="AA17" i="1"/>
  <c r="AD16" i="1"/>
  <c r="AE16" i="1" s="1"/>
  <c r="AA16" i="1"/>
  <c r="AB16" i="1" s="1"/>
  <c r="AD15" i="1"/>
  <c r="AE15" i="1" s="1"/>
  <c r="AA15" i="1"/>
  <c r="AD14" i="1"/>
  <c r="AE14" i="1" s="1"/>
  <c r="AA14" i="1"/>
  <c r="AB14" i="1" s="1"/>
  <c r="AD13" i="1"/>
  <c r="AE13" i="1" s="1"/>
  <c r="AA13" i="1"/>
  <c r="AB13" i="1" l="1"/>
  <c r="AB17" i="1"/>
  <c r="AB15" i="1"/>
  <c r="AB19" i="1"/>
  <c r="AA21" i="1"/>
  <c r="AB21" i="1" s="1"/>
  <c r="AD21" i="1"/>
  <c r="AE21" i="1" s="1"/>
  <c r="AE22" i="1" s="1"/>
</calcChain>
</file>

<file path=xl/sharedStrings.xml><?xml version="1.0" encoding="utf-8"?>
<sst xmlns="http://schemas.openxmlformats.org/spreadsheetml/2006/main" count="268" uniqueCount="90">
  <si>
    <t xml:space="preserve"> </t>
  </si>
  <si>
    <t>Характеристики объекта закупки⁠⁠⁠​‌​‌​​‌​​‌​​​‌​‌​​‌‌​​​‌​‌​​‌‌​​​‌​​‌‌​‌​‌​‌​​​‌​‌​​​‌​‌​‌​​​​‌​​‌​‌​​‌‌​‌​‌​​‌​​‌​​‌​‌‌​​‌‌​‌‌​​‌‌‌‌​​​​‌‌​​​‌‌​‌​​​‌‌‌​‌​​​​‌​​​‌‌​​​‌​‌‌‌​​​​​​‌​‌‌​‌​​‌‌​‌‌‌​‌‌​​‌‌‌​‌‌‌​​‌​​‌​​​​​‌​​‌‌​​‌‌​‌​​​​‌​​‌​‌‌​‌​​‌​‌‌​​​​‌‌‌​​‌‌​‌​‌​​​‌​​‌‌‌​​‌​‌​​​‌‌‌​‌​​‌‌‌​​‌‌​‌​‌​​‌​​​​‌‌​‌​​​​‌‌​‌​‌​‌​‌​​‌‌‌​​‌​‌​​​‌‌​​‌​​​​‌​​‌​‌​‌‌‌​​‌‌​‌‌‌​‌‌‌​​‌​​​‌‌​​​‌​‌‌​​‌‌​​‌‌‌​​​‌​‌​​‌‌​​​‌‌​​​‌​​‌​‌‌​​​​‌​‌​​​​​‌‌​​‌‌​​‌​​‌​‌​​‌‌‌​‌‌‌​‌‌​‌​‌​​‌‌‌​‌​​​‌‌​‌‌​​​‌​​‌‌‌​​‌‌​‌‌‌​​‌​​‌‌‌‌​‌‌​​​​‌​‌‌‌​‌​​​‌‌‌‌​​​​​‌​‌‌​‌​‌​​‌‌​‌​‌‌‌​‌‌​​​‌‌​​‌‌​​‌‌​​​​​‌‌‌​​‌​​‌‌​‌​‌​​‌​​​‌​‌​‌​‌​‌‌​​​‌‌​​‌‌​‌‌​​​‌‌​‌​​​‌‌‌​​‌‌​​‌‌​‌‌​​‌​‌​‌‌‌‌​​​​‌​‌​‌‌​​‌‌​‌​​‌​‌​‌‌​​‌​‌​​‌‌‌​​‌‌​‌​​‌​‌‌‌​​​​​‌​​‌​​‌​​‌‌​​​‌⁠⁠⁠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</si>
  <si>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</si>
  <si>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</si>
  <si>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</si>
  <si>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</si>
  <si>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</si>
  <si>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</si>
  <si>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</si>
  <si>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</si>
  <si>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</si>
  <si>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</si>
  <si>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</si>
  <si>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</si>
  <si>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</si>
  <si>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</si>
  <si>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</si>
  <si>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</si>
  <si>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</si>
  <si>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</si>
  <si>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</si>
  <si>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</si>
  <si>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</si>
  <si>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</si>
  <si>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</si>
  <si>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</si>
  <si>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</si>
  <si>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</si>
  <si>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</si>
  <si>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</si>
  <si>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</si>
  <si>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</si>
  <si>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</si>
  <si>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</si>
  <si>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</si>
  <si>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</si>
  <si>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</si>
  <si>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</si>
  <si>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</si>
  <si>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</si>
  <si>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</si>
  <si>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</si>
  <si>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</si>
  <si>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</si>
  <si>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</si>
  <si>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Работник контрактной службы/контрактный управляющий:</t>
  </si>
  <si>
    <t>(должность)</t>
  </si>
  <si>
    <t>1</t>
  </si>
  <si>
    <t>шт</t>
  </si>
  <si>
    <t>2</t>
  </si>
  <si>
    <t>Стол</t>
  </si>
  <si>
    <t>3</t>
  </si>
  <si>
    <t>4</t>
  </si>
  <si>
    <t>5</t>
  </si>
  <si>
    <t>6</t>
  </si>
  <si>
    <t>Тумба</t>
  </si>
  <si>
    <t>7</t>
  </si>
  <si>
    <t>8</t>
  </si>
  <si>
    <t>Поставщик 1</t>
  </si>
  <si>
    <t>Поставщик 2</t>
  </si>
  <si>
    <t>Поставщик 3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</si>
  <si>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</si>
  <si>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</si>
  <si>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</si>
  <si>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</si>
  <si>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</si>
  <si>
    <t>№ п/п</t>
  </si>
  <si>
    <t>Наименование объекта закупки</t>
  </si>
  <si>
    <t>Используемый метод определения НМЦК 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</si>
  <si>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44-ФЗ). Расчет выполнен в соответствии с Методическими рекомендациями, утвержденными приказом МЭР РФ от 02.10.2013 № 567.</t>
  </si>
  <si>
    <t>МАДОУ д/с «Сказка» с. Карлыханово</t>
  </si>
  <si>
    <t>Поставка мебели для нужд МАДОУ д/с «Сказка» с. Карлыханово</t>
  </si>
  <si>
    <t>И. О. Заведующего</t>
  </si>
  <si>
    <t>Необходимое значение коэффициента вариации, %</t>
  </si>
  <si>
    <t>&lt;33</t>
  </si>
  <si>
    <t xml:space="preserve">ИТОГО: </t>
  </si>
  <si>
    <t>Стол письменный</t>
  </si>
  <si>
    <t>Шкаф для документов 2-х дверный</t>
  </si>
  <si>
    <t>Шкаф для документов открытый</t>
  </si>
  <si>
    <t>Шкаф 2-х дверный</t>
  </si>
  <si>
    <t>Стул детский регулируемый</t>
  </si>
  <si>
    <t>Дата подготовки обоснования НМЦД: 09.10.2026</t>
  </si>
  <si>
    <t xml:space="preserve">                                                                                                             (подпись/расшифровка подписи)</t>
  </si>
  <si>
    <t xml:space="preserve">                                                                                   / Л. С. Никитина</t>
  </si>
  <si>
    <t xml:space="preserve">                                                                                                                                                                                                              На основании проведенного анализа рынка и расчетов, НМЦК составляет: 119 994,64 рублей.</t>
  </si>
  <si>
    <t>31.01.12.110</t>
  </si>
  <si>
    <t>31.01.12.139</t>
  </si>
  <si>
    <t>31.01.12.121</t>
  </si>
  <si>
    <t>Стол детский регулируемый</t>
  </si>
  <si>
    <t>31.09.13.149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</si>
</sst>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8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 applyAlignment="0"/>
  </cellStyleXfs>
  <cellXfs count="63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2" fontId="3" fillId="0" borderId="0" xfId="0" applyNumberFormat="1" applyFont="1" applyFill="1" applyBorder="1"/>
    <xf numFmtId="164" fontId="5" fillId="2" borderId="6" xfId="0" applyNumberFormat="1" applyFont="1" applyFill="1" applyBorder="1" applyAlignment="1">
      <alignment horizontal="center" vertical="top" wrapText="1"/>
    </xf>
    <xf numFmtId="4" fontId="5" fillId="2" borderId="6" xfId="0" applyNumberFormat="1" applyFont="1" applyFill="1" applyBorder="1" applyAlignment="1">
      <alignment horizontal="center" vertical="top" wrapText="1"/>
    </xf>
    <xf numFmtId="4" fontId="5" fillId="0" borderId="6" xfId="0" applyNumberFormat="1" applyFont="1" applyBorder="1" applyAlignment="1">
      <alignment horizontal="center" vertical="top" wrapText="1"/>
    </xf>
    <xf numFmtId="2" fontId="5" fillId="2" borderId="6" xfId="0" applyNumberFormat="1" applyFont="1" applyFill="1" applyBorder="1" applyAlignment="1">
      <alignment horizontal="center" vertical="top" wrapText="1"/>
    </xf>
    <xf numFmtId="4" fontId="6" fillId="2" borderId="6" xfId="0" applyNumberFormat="1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vertical="top"/>
    </xf>
    <xf numFmtId="0" fontId="8" fillId="0" borderId="0" xfId="0" applyFont="1" applyFill="1" applyBorder="1"/>
    <xf numFmtId="164" fontId="5" fillId="0" borderId="2" xfId="0" applyNumberFormat="1" applyFont="1" applyFill="1" applyBorder="1" applyAlignment="1">
      <alignment horizontal="center" vertical="top" wrapText="1"/>
    </xf>
    <xf numFmtId="49" fontId="5" fillId="0" borderId="6" xfId="0" applyNumberFormat="1" applyFont="1" applyFill="1" applyBorder="1" applyAlignment="1">
      <alignment horizontal="center" vertical="top" wrapText="1"/>
    </xf>
    <xf numFmtId="2" fontId="5" fillId="0" borderId="6" xfId="0" applyNumberFormat="1" applyFont="1" applyFill="1" applyBorder="1" applyAlignment="1">
      <alignment horizontal="center" vertical="top"/>
    </xf>
    <xf numFmtId="49" fontId="5" fillId="0" borderId="2" xfId="0" applyNumberFormat="1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top" wrapText="1"/>
    </xf>
    <xf numFmtId="0" fontId="5" fillId="0" borderId="2" xfId="0" applyNumberFormat="1" applyFont="1" applyFill="1" applyBorder="1" applyAlignment="1">
      <alignment horizontal="center" vertical="top"/>
    </xf>
    <xf numFmtId="164" fontId="5" fillId="0" borderId="6" xfId="0" applyNumberFormat="1" applyFont="1" applyFill="1" applyBorder="1" applyAlignment="1">
      <alignment horizontal="center" vertical="top" wrapText="1"/>
    </xf>
    <xf numFmtId="2" fontId="8" fillId="0" borderId="0" xfId="0" applyNumberFormat="1" applyFont="1" applyFill="1" applyBorder="1"/>
    <xf numFmtId="0" fontId="5" fillId="0" borderId="6" xfId="0" applyFont="1" applyFill="1" applyBorder="1" applyAlignment="1">
      <alignment horizontal="center" vertical="top" wrapText="1"/>
    </xf>
    <xf numFmtId="0" fontId="5" fillId="0" borderId="6" xfId="0" applyNumberFormat="1" applyFont="1" applyFill="1" applyBorder="1" applyAlignment="1">
      <alignment horizontal="center" vertical="top"/>
    </xf>
    <xf numFmtId="164" fontId="7" fillId="0" borderId="15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/>
    <xf numFmtId="2" fontId="5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vertical="top" wrapText="1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/>
    <xf numFmtId="0" fontId="5" fillId="0" borderId="2" xfId="0" applyFont="1" applyFill="1" applyBorder="1" applyAlignment="1">
      <alignment horizontal="left" vertical="top" wrapText="1"/>
    </xf>
    <xf numFmtId="0" fontId="5" fillId="0" borderId="6" xfId="0" applyFont="1" applyFill="1" applyBorder="1" applyAlignment="1">
      <alignment horizontal="left" vertical="top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7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top" wrapText="1"/>
    </xf>
    <xf numFmtId="0" fontId="4" fillId="0" borderId="12" xfId="0" applyFont="1" applyFill="1" applyBorder="1" applyAlignment="1">
      <alignment horizontal="center" vertical="top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wrapText="1"/>
    </xf>
    <xf numFmtId="0" fontId="5" fillId="0" borderId="13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left" vertical="top" wrapText="1"/>
    </xf>
    <xf numFmtId="0" fontId="7" fillId="0" borderId="13" xfId="0" applyFont="1" applyFill="1" applyBorder="1" applyAlignment="1">
      <alignment horizontal="left" vertical="top" wrapText="1"/>
    </xf>
    <xf numFmtId="0" fontId="7" fillId="0" borderId="15" xfId="0" applyFont="1" applyFill="1" applyBorder="1" applyAlignment="1">
      <alignment horizontal="right" vertical="center" wrapText="1"/>
    </xf>
    <xf numFmtId="0" fontId="11" fillId="0" borderId="15" xfId="0" applyFont="1" applyBorder="1" applyAlignment="1">
      <alignment horizontal="right"/>
    </xf>
    <xf numFmtId="0" fontId="9" fillId="0" borderId="2" xfId="0" applyFont="1" applyFill="1" applyBorder="1" applyAlignment="1">
      <alignment vertical="top" wrapText="1"/>
    </xf>
    <xf numFmtId="0" fontId="9" fillId="0" borderId="13" xfId="0" applyFont="1" applyFill="1" applyBorder="1" applyAlignment="1">
      <alignment vertical="top" wrapText="1"/>
    </xf>
    <xf numFmtId="0" fontId="5" fillId="0" borderId="2" xfId="0" applyFont="1" applyFill="1" applyBorder="1" applyAlignment="1">
      <alignment horizontal="center" vertical="top" wrapText="1"/>
    </xf>
    <xf numFmtId="2" fontId="5" fillId="0" borderId="2" xfId="0" applyNumberFormat="1" applyFont="1" applyFill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10" fillId="0" borderId="14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9</xdr:row>
      <xdr:rowOff>182245</xdr:rowOff>
    </xdr:from>
    <xdr:to>
      <xdr:col>1</xdr:col>
      <xdr:colOff>1646555</xdr:colOff>
      <xdr:row>9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30</xdr:col>
      <xdr:colOff>219075</xdr:colOff>
      <xdr:row>11</xdr:row>
      <xdr:rowOff>15241</xdr:rowOff>
    </xdr:from>
    <xdr:to>
      <xdr:col>30</xdr:col>
      <xdr:colOff>1600835</xdr:colOff>
      <xdr:row>11</xdr:row>
      <xdr:rowOff>563881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518255" y="4678681"/>
          <a:ext cx="1381760" cy="54864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11</xdr:row>
      <xdr:rowOff>15240</xdr:rowOff>
    </xdr:from>
    <xdr:to>
      <xdr:col>26</xdr:col>
      <xdr:colOff>1190625</xdr:colOff>
      <xdr:row>12</xdr:row>
      <xdr:rowOff>22860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822305" y="4678680"/>
          <a:ext cx="1066800" cy="5791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11</xdr:row>
      <xdr:rowOff>45721</xdr:rowOff>
    </xdr:from>
    <xdr:to>
      <xdr:col>27</xdr:col>
      <xdr:colOff>1362076</xdr:colOff>
      <xdr:row>11</xdr:row>
      <xdr:rowOff>518160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289156" y="4709161"/>
          <a:ext cx="1181100" cy="472439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26</xdr:col>
      <xdr:colOff>335280</xdr:colOff>
      <xdr:row>18</xdr:row>
      <xdr:rowOff>914400</xdr:rowOff>
    </xdr:from>
    <xdr:to>
      <xdr:col>26</xdr:col>
      <xdr:colOff>1386840</xdr:colOff>
      <xdr:row>18</xdr:row>
      <xdr:rowOff>1363980</xdr:rowOff>
    </xdr:to>
    <xdr:pic>
      <xdr:nvPicPr>
        <xdr:cNvPr id="1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0" y="6873240"/>
          <a:ext cx="105156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38100</xdr:colOff>
      <xdr:row>18</xdr:row>
      <xdr:rowOff>1059180</xdr:rowOff>
    </xdr:from>
    <xdr:to>
      <xdr:col>27</xdr:col>
      <xdr:colOff>754380</xdr:colOff>
      <xdr:row>18</xdr:row>
      <xdr:rowOff>1402080</xdr:rowOff>
    </xdr:to>
    <xdr:pic>
      <xdr:nvPicPr>
        <xdr:cNvPr id="11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22580" y="7018020"/>
          <a:ext cx="7162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26</xdr:col>
      <xdr:colOff>335280</xdr:colOff>
      <xdr:row>11</xdr:row>
      <xdr:rowOff>914400</xdr:rowOff>
    </xdr:from>
    <xdr:to>
      <xdr:col>26</xdr:col>
      <xdr:colOff>1386840</xdr:colOff>
      <xdr:row>11</xdr:row>
      <xdr:rowOff>1363980</xdr:rowOff>
    </xdr:to>
    <xdr:pic>
      <xdr:nvPicPr>
        <xdr:cNvPr id="12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4080" y="9857740"/>
          <a:ext cx="10515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38100</xdr:colOff>
      <xdr:row>11</xdr:row>
      <xdr:rowOff>1059180</xdr:rowOff>
    </xdr:from>
    <xdr:to>
      <xdr:col>27</xdr:col>
      <xdr:colOff>754380</xdr:colOff>
      <xdr:row>11</xdr:row>
      <xdr:rowOff>1402080</xdr:rowOff>
    </xdr:to>
    <xdr:pic>
      <xdr:nvPicPr>
        <xdr:cNvPr id="13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9140" y="9857740"/>
          <a:ext cx="71628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26</xdr:col>
      <xdr:colOff>335280</xdr:colOff>
      <xdr:row>12</xdr:row>
      <xdr:rowOff>914400</xdr:rowOff>
    </xdr:from>
    <xdr:to>
      <xdr:col>26</xdr:col>
      <xdr:colOff>1386840</xdr:colOff>
      <xdr:row>12</xdr:row>
      <xdr:rowOff>1363980</xdr:rowOff>
    </xdr:to>
    <xdr:pic>
      <xdr:nvPicPr>
        <xdr:cNvPr id="14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4080" y="9857740"/>
          <a:ext cx="10515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38100</xdr:colOff>
      <xdr:row>12</xdr:row>
      <xdr:rowOff>1059180</xdr:rowOff>
    </xdr:from>
    <xdr:to>
      <xdr:col>27</xdr:col>
      <xdr:colOff>754380</xdr:colOff>
      <xdr:row>12</xdr:row>
      <xdr:rowOff>1402080</xdr:rowOff>
    </xdr:to>
    <xdr:pic>
      <xdr:nvPicPr>
        <xdr:cNvPr id="1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9140" y="9857740"/>
          <a:ext cx="71628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26</xdr:col>
      <xdr:colOff>335280</xdr:colOff>
      <xdr:row>13</xdr:row>
      <xdr:rowOff>914400</xdr:rowOff>
    </xdr:from>
    <xdr:to>
      <xdr:col>26</xdr:col>
      <xdr:colOff>1386840</xdr:colOff>
      <xdr:row>13</xdr:row>
      <xdr:rowOff>1363980</xdr:rowOff>
    </xdr:to>
    <xdr:pic>
      <xdr:nvPicPr>
        <xdr:cNvPr id="16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4080" y="9857740"/>
          <a:ext cx="10515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38100</xdr:colOff>
      <xdr:row>13</xdr:row>
      <xdr:rowOff>1059180</xdr:rowOff>
    </xdr:from>
    <xdr:to>
      <xdr:col>27</xdr:col>
      <xdr:colOff>754380</xdr:colOff>
      <xdr:row>13</xdr:row>
      <xdr:rowOff>1402080</xdr:rowOff>
    </xdr:to>
    <xdr:pic>
      <xdr:nvPicPr>
        <xdr:cNvPr id="17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9140" y="9857740"/>
          <a:ext cx="71628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26</xdr:col>
      <xdr:colOff>335280</xdr:colOff>
      <xdr:row>14</xdr:row>
      <xdr:rowOff>914400</xdr:rowOff>
    </xdr:from>
    <xdr:to>
      <xdr:col>26</xdr:col>
      <xdr:colOff>1386840</xdr:colOff>
      <xdr:row>14</xdr:row>
      <xdr:rowOff>1363980</xdr:rowOff>
    </xdr:to>
    <xdr:pic>
      <xdr:nvPicPr>
        <xdr:cNvPr id="18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4080" y="9857740"/>
          <a:ext cx="10515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38100</xdr:colOff>
      <xdr:row>14</xdr:row>
      <xdr:rowOff>1059180</xdr:rowOff>
    </xdr:from>
    <xdr:to>
      <xdr:col>27</xdr:col>
      <xdr:colOff>754380</xdr:colOff>
      <xdr:row>14</xdr:row>
      <xdr:rowOff>1402080</xdr:rowOff>
    </xdr:to>
    <xdr:pic>
      <xdr:nvPicPr>
        <xdr:cNvPr id="19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9140" y="9857740"/>
          <a:ext cx="71628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26</xdr:col>
      <xdr:colOff>335280</xdr:colOff>
      <xdr:row>15</xdr:row>
      <xdr:rowOff>914400</xdr:rowOff>
    </xdr:from>
    <xdr:to>
      <xdr:col>26</xdr:col>
      <xdr:colOff>1386840</xdr:colOff>
      <xdr:row>15</xdr:row>
      <xdr:rowOff>1363980</xdr:rowOff>
    </xdr:to>
    <xdr:pic>
      <xdr:nvPicPr>
        <xdr:cNvPr id="2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4080" y="9857740"/>
          <a:ext cx="10515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38100</xdr:colOff>
      <xdr:row>15</xdr:row>
      <xdr:rowOff>1059180</xdr:rowOff>
    </xdr:from>
    <xdr:to>
      <xdr:col>27</xdr:col>
      <xdr:colOff>754380</xdr:colOff>
      <xdr:row>15</xdr:row>
      <xdr:rowOff>1402080</xdr:rowOff>
    </xdr:to>
    <xdr:pic>
      <xdr:nvPicPr>
        <xdr:cNvPr id="21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9140" y="9857740"/>
          <a:ext cx="71628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26</xdr:col>
      <xdr:colOff>335280</xdr:colOff>
      <xdr:row>16</xdr:row>
      <xdr:rowOff>914400</xdr:rowOff>
    </xdr:from>
    <xdr:to>
      <xdr:col>26</xdr:col>
      <xdr:colOff>1386840</xdr:colOff>
      <xdr:row>16</xdr:row>
      <xdr:rowOff>1363980</xdr:rowOff>
    </xdr:to>
    <xdr:pic>
      <xdr:nvPicPr>
        <xdr:cNvPr id="22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4080" y="9857740"/>
          <a:ext cx="10515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38100</xdr:colOff>
      <xdr:row>16</xdr:row>
      <xdr:rowOff>1059180</xdr:rowOff>
    </xdr:from>
    <xdr:to>
      <xdr:col>27</xdr:col>
      <xdr:colOff>754380</xdr:colOff>
      <xdr:row>16</xdr:row>
      <xdr:rowOff>1402080</xdr:rowOff>
    </xdr:to>
    <xdr:pic>
      <xdr:nvPicPr>
        <xdr:cNvPr id="23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9140" y="9857740"/>
          <a:ext cx="71628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26</xdr:col>
      <xdr:colOff>335280</xdr:colOff>
      <xdr:row>17</xdr:row>
      <xdr:rowOff>914400</xdr:rowOff>
    </xdr:from>
    <xdr:to>
      <xdr:col>26</xdr:col>
      <xdr:colOff>1386840</xdr:colOff>
      <xdr:row>17</xdr:row>
      <xdr:rowOff>1363980</xdr:rowOff>
    </xdr:to>
    <xdr:pic>
      <xdr:nvPicPr>
        <xdr:cNvPr id="24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4080" y="9857740"/>
          <a:ext cx="10515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38100</xdr:colOff>
      <xdr:row>17</xdr:row>
      <xdr:rowOff>1059180</xdr:rowOff>
    </xdr:from>
    <xdr:to>
      <xdr:col>27</xdr:col>
      <xdr:colOff>754380</xdr:colOff>
      <xdr:row>17</xdr:row>
      <xdr:rowOff>1402080</xdr:rowOff>
    </xdr:to>
    <xdr:pic>
      <xdr:nvPicPr>
        <xdr:cNvPr id="2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9140" y="9857740"/>
          <a:ext cx="71628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G37"/>
  <sheetViews>
    <sheetView tabSelected="1" view="pageBreakPreview" topLeftCell="A10" zoomScale="75" zoomScaleNormal="100" zoomScaleSheetLayoutView="75" workbookViewId="0">
      <selection activeCell="G16" sqref="G16"/>
    </sheetView>
  </sheetViews>
  <sheetFormatPr defaultColWidth="9" defaultRowHeight="14.4" x14ac:dyDescent="0.3"/>
  <cols>
    <col min="1" max="1" width="4.77734375" style="3" customWidth="1"/>
    <col min="2" max="2" width="32" style="3" customWidth="1"/>
    <col min="3" max="3" width="10.5546875" style="3" customWidth="1"/>
    <col min="4" max="4" width="31.33203125" style="3" customWidth="1"/>
    <col min="5" max="5" width="11.109375" style="3" customWidth="1"/>
    <col min="6" max="6" width="8.109375" style="3" customWidth="1"/>
    <col min="7" max="9" width="22" style="6" customWidth="1"/>
    <col min="10" max="26" width="22" style="6" hidden="1" customWidth="1"/>
    <col min="27" max="27" width="23.21875" style="6" customWidth="1"/>
    <col min="28" max="29" width="23" style="6" customWidth="1"/>
    <col min="30" max="30" width="15.109375" style="6" customWidth="1"/>
    <col min="31" max="31" width="27.6640625" style="3" customWidth="1"/>
    <col min="32" max="32" width="18.44140625" style="3" customWidth="1"/>
    <col min="33" max="1026" width="9.109375" style="3" customWidth="1"/>
    <col min="1027" max="16384" width="9" style="3"/>
  </cols>
  <sheetData>
    <row r="1" spans="1:33" ht="15" customHeight="1" x14ac:dyDescent="0.3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3" ht="15" customHeight="1" x14ac:dyDescent="0.3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spans="1:33" ht="49.8" customHeight="1" x14ac:dyDescent="0.4">
      <c r="A3" s="51" t="s">
        <v>65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</row>
    <row r="4" spans="1:33" ht="15" customHeight="1" x14ac:dyDescent="0.3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spans="1:33" x14ac:dyDescent="0.3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  <c r="AD5" s="4"/>
    </row>
    <row r="6" spans="1:33" s="12" customFormat="1" ht="21" customHeight="1" x14ac:dyDescent="0.3">
      <c r="A6" s="34" t="s">
        <v>67</v>
      </c>
      <c r="B6" s="34"/>
      <c r="C6" s="53" t="s">
        <v>71</v>
      </c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4"/>
      <c r="AD6" s="53"/>
      <c r="AE6" s="53"/>
    </row>
    <row r="7" spans="1:33" s="12" customFormat="1" ht="21" customHeight="1" x14ac:dyDescent="0.3">
      <c r="A7" s="34" t="s">
        <v>1</v>
      </c>
      <c r="B7" s="34"/>
      <c r="C7" s="34" t="s">
        <v>61</v>
      </c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52"/>
      <c r="AD7" s="34"/>
      <c r="AE7" s="34"/>
    </row>
    <row r="8" spans="1:33" s="12" customFormat="1" ht="40.799999999999997" customHeight="1" x14ac:dyDescent="0.3">
      <c r="A8" s="34" t="s">
        <v>68</v>
      </c>
      <c r="B8" s="34"/>
      <c r="C8" s="34" t="s">
        <v>69</v>
      </c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52"/>
      <c r="AD8" s="34"/>
      <c r="AE8" s="34"/>
    </row>
    <row r="9" spans="1:33" s="13" customFormat="1" ht="43.5" customHeight="1" x14ac:dyDescent="0.3">
      <c r="A9" s="47" t="s">
        <v>70</v>
      </c>
      <c r="B9" s="48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50"/>
    </row>
    <row r="10" spans="1:33" s="13" customFormat="1" ht="147" customHeight="1" x14ac:dyDescent="0.3">
      <c r="A10" s="57" t="s">
        <v>2</v>
      </c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8"/>
      <c r="AD10" s="57"/>
      <c r="AE10" s="57"/>
    </row>
    <row r="11" spans="1:33" s="13" customFormat="1" ht="35.4" customHeight="1" x14ac:dyDescent="0.3">
      <c r="A11" s="59" t="s">
        <v>66</v>
      </c>
      <c r="B11" s="59" t="s">
        <v>3</v>
      </c>
      <c r="C11" s="59"/>
      <c r="D11" s="60" t="s">
        <v>4</v>
      </c>
      <c r="E11" s="59" t="s">
        <v>5</v>
      </c>
      <c r="F11" s="60" t="s">
        <v>6</v>
      </c>
      <c r="G11" s="14" t="s">
        <v>58</v>
      </c>
      <c r="H11" s="14" t="s">
        <v>59</v>
      </c>
      <c r="I11" s="14" t="s">
        <v>60</v>
      </c>
      <c r="J11" s="14" t="s">
        <v>7</v>
      </c>
      <c r="K11" s="14" t="s">
        <v>8</v>
      </c>
      <c r="L11" s="14" t="s">
        <v>9</v>
      </c>
      <c r="M11" s="14" t="s">
        <v>10</v>
      </c>
      <c r="N11" s="14" t="s">
        <v>11</v>
      </c>
      <c r="O11" s="14" t="s">
        <v>12</v>
      </c>
      <c r="P11" s="14" t="s">
        <v>13</v>
      </c>
      <c r="Q11" s="14" t="s">
        <v>14</v>
      </c>
      <c r="R11" s="14" t="s">
        <v>15</v>
      </c>
      <c r="S11" s="14" t="s">
        <v>16</v>
      </c>
      <c r="T11" s="14" t="s">
        <v>17</v>
      </c>
      <c r="U11" s="14" t="s">
        <v>18</v>
      </c>
      <c r="V11" s="14" t="s">
        <v>19</v>
      </c>
      <c r="W11" s="14" t="s">
        <v>20</v>
      </c>
      <c r="X11" s="14" t="s">
        <v>21</v>
      </c>
      <c r="Y11" s="14" t="s">
        <v>22</v>
      </c>
      <c r="Z11" s="14" t="s">
        <v>23</v>
      </c>
      <c r="AA11" s="15" t="s">
        <v>24</v>
      </c>
      <c r="AB11" s="15" t="s">
        <v>25</v>
      </c>
      <c r="AC11" s="61" t="s">
        <v>73</v>
      </c>
      <c r="AD11" s="60" t="s">
        <v>62</v>
      </c>
      <c r="AE11" s="16" t="s">
        <v>26</v>
      </c>
    </row>
    <row r="12" spans="1:33" s="13" customFormat="1" ht="45" customHeight="1" x14ac:dyDescent="0.3">
      <c r="A12" s="59"/>
      <c r="B12" s="59"/>
      <c r="C12" s="59"/>
      <c r="D12" s="60"/>
      <c r="E12" s="59"/>
      <c r="F12" s="60"/>
      <c r="G12" s="14" t="s">
        <v>27</v>
      </c>
      <c r="H12" s="14" t="s">
        <v>27</v>
      </c>
      <c r="I12" s="14" t="s">
        <v>27</v>
      </c>
      <c r="J12" s="14" t="s">
        <v>27</v>
      </c>
      <c r="K12" s="14" t="s">
        <v>27</v>
      </c>
      <c r="L12" s="14" t="s">
        <v>27</v>
      </c>
      <c r="M12" s="14" t="s">
        <v>27</v>
      </c>
      <c r="N12" s="14" t="s">
        <v>27</v>
      </c>
      <c r="O12" s="14" t="s">
        <v>27</v>
      </c>
      <c r="P12" s="14" t="s">
        <v>27</v>
      </c>
      <c r="Q12" s="14" t="s">
        <v>27</v>
      </c>
      <c r="R12" s="14" t="s">
        <v>27</v>
      </c>
      <c r="S12" s="14" t="s">
        <v>27</v>
      </c>
      <c r="T12" s="14" t="s">
        <v>27</v>
      </c>
      <c r="U12" s="14" t="s">
        <v>27</v>
      </c>
      <c r="V12" s="14" t="s">
        <v>27</v>
      </c>
      <c r="W12" s="14" t="s">
        <v>27</v>
      </c>
      <c r="X12" s="14" t="s">
        <v>27</v>
      </c>
      <c r="Y12" s="14" t="s">
        <v>27</v>
      </c>
      <c r="Z12" s="14" t="s">
        <v>27</v>
      </c>
      <c r="AA12" s="17"/>
      <c r="AB12" s="17"/>
      <c r="AC12" s="62"/>
      <c r="AD12" s="60"/>
      <c r="AE12" s="18"/>
    </row>
    <row r="13" spans="1:33" s="13" customFormat="1" ht="34.950000000000003" customHeight="1" x14ac:dyDescent="0.3">
      <c r="A13" s="19" t="s">
        <v>47</v>
      </c>
      <c r="B13" s="34" t="s">
        <v>76</v>
      </c>
      <c r="C13" s="34"/>
      <c r="D13" s="15" t="s">
        <v>85</v>
      </c>
      <c r="E13" s="19" t="s">
        <v>48</v>
      </c>
      <c r="F13" s="20">
        <v>1</v>
      </c>
      <c r="G13" s="7">
        <v>9485</v>
      </c>
      <c r="H13" s="7">
        <v>8259</v>
      </c>
      <c r="I13" s="7">
        <v>7056</v>
      </c>
      <c r="J13" s="21" t="s">
        <v>28</v>
      </c>
      <c r="K13" s="21" t="s">
        <v>29</v>
      </c>
      <c r="L13" s="21" t="s">
        <v>30</v>
      </c>
      <c r="M13" s="21" t="s">
        <v>31</v>
      </c>
      <c r="N13" s="21" t="s">
        <v>32</v>
      </c>
      <c r="O13" s="21" t="s">
        <v>33</v>
      </c>
      <c r="P13" s="21" t="s">
        <v>34</v>
      </c>
      <c r="Q13" s="21" t="s">
        <v>35</v>
      </c>
      <c r="R13" s="21" t="s">
        <v>36</v>
      </c>
      <c r="S13" s="21" t="s">
        <v>37</v>
      </c>
      <c r="T13" s="21" t="s">
        <v>38</v>
      </c>
      <c r="U13" s="21" t="s">
        <v>39</v>
      </c>
      <c r="V13" s="21" t="s">
        <v>40</v>
      </c>
      <c r="W13" s="21" t="s">
        <v>41</v>
      </c>
      <c r="X13" s="21" t="s">
        <v>42</v>
      </c>
      <c r="Y13" s="21" t="s">
        <v>43</v>
      </c>
      <c r="Z13" s="21" t="s">
        <v>44</v>
      </c>
      <c r="AA13" s="8">
        <f t="shared" ref="AA13:AA19" si="0">ROUND(STDEV(G13:I13),2)</f>
        <v>1214.52</v>
      </c>
      <c r="AB13" s="10">
        <f t="shared" ref="AB13:AB19" si="1">ROUND(AA13/AD13*100,2)</f>
        <v>14.69</v>
      </c>
      <c r="AC13" s="10" t="s">
        <v>74</v>
      </c>
      <c r="AD13" s="11">
        <f t="shared" ref="AD13:AD19" si="2">ROUND(AVERAGE(G13,H13,I13),2)</f>
        <v>8266.67</v>
      </c>
      <c r="AE13" s="9">
        <f t="shared" ref="AE13:AE19" si="3">ROUND(AD13*F13,2)</f>
        <v>8266.67</v>
      </c>
      <c r="AF13" s="22"/>
      <c r="AG13" s="22"/>
    </row>
    <row r="14" spans="1:33" s="13" customFormat="1" ht="34.950000000000003" customHeight="1" x14ac:dyDescent="0.3">
      <c r="A14" s="19" t="s">
        <v>49</v>
      </c>
      <c r="B14" s="34" t="s">
        <v>50</v>
      </c>
      <c r="C14" s="34"/>
      <c r="D14" s="15" t="s">
        <v>85</v>
      </c>
      <c r="E14" s="19" t="s">
        <v>48</v>
      </c>
      <c r="F14" s="20">
        <v>1</v>
      </c>
      <c r="G14" s="7">
        <v>6231</v>
      </c>
      <c r="H14" s="7">
        <v>6372</v>
      </c>
      <c r="I14" s="7">
        <v>6248</v>
      </c>
      <c r="J14" s="21" t="s">
        <v>28</v>
      </c>
      <c r="K14" s="21" t="s">
        <v>29</v>
      </c>
      <c r="L14" s="21" t="s">
        <v>30</v>
      </c>
      <c r="M14" s="21" t="s">
        <v>31</v>
      </c>
      <c r="N14" s="21" t="s">
        <v>32</v>
      </c>
      <c r="O14" s="21" t="s">
        <v>33</v>
      </c>
      <c r="P14" s="21" t="s">
        <v>34</v>
      </c>
      <c r="Q14" s="21" t="s">
        <v>35</v>
      </c>
      <c r="R14" s="21" t="s">
        <v>36</v>
      </c>
      <c r="S14" s="21" t="s">
        <v>37</v>
      </c>
      <c r="T14" s="21" t="s">
        <v>38</v>
      </c>
      <c r="U14" s="21" t="s">
        <v>39</v>
      </c>
      <c r="V14" s="21" t="s">
        <v>40</v>
      </c>
      <c r="W14" s="21" t="s">
        <v>41</v>
      </c>
      <c r="X14" s="21" t="s">
        <v>42</v>
      </c>
      <c r="Y14" s="21" t="s">
        <v>43</v>
      </c>
      <c r="Z14" s="21" t="s">
        <v>44</v>
      </c>
      <c r="AA14" s="8">
        <f t="shared" si="0"/>
        <v>76.97</v>
      </c>
      <c r="AB14" s="10">
        <f t="shared" si="1"/>
        <v>1.22</v>
      </c>
      <c r="AC14" s="10" t="s">
        <v>74</v>
      </c>
      <c r="AD14" s="11">
        <f t="shared" si="2"/>
        <v>6283.67</v>
      </c>
      <c r="AE14" s="9">
        <f t="shared" si="3"/>
        <v>6283.67</v>
      </c>
      <c r="AF14" s="22"/>
      <c r="AG14" s="22"/>
    </row>
    <row r="15" spans="1:33" s="13" customFormat="1" ht="34.950000000000003" customHeight="1" x14ac:dyDescent="0.3">
      <c r="A15" s="19" t="s">
        <v>51</v>
      </c>
      <c r="B15" s="34" t="s">
        <v>76</v>
      </c>
      <c r="C15" s="34"/>
      <c r="D15" s="15" t="s">
        <v>85</v>
      </c>
      <c r="E15" s="19" t="s">
        <v>48</v>
      </c>
      <c r="F15" s="20">
        <v>1</v>
      </c>
      <c r="G15" s="7">
        <v>8842</v>
      </c>
      <c r="H15" s="7">
        <v>7740</v>
      </c>
      <c r="I15" s="7">
        <v>8096</v>
      </c>
      <c r="J15" s="21" t="s">
        <v>28</v>
      </c>
      <c r="K15" s="21" t="s">
        <v>29</v>
      </c>
      <c r="L15" s="21" t="s">
        <v>30</v>
      </c>
      <c r="M15" s="21" t="s">
        <v>31</v>
      </c>
      <c r="N15" s="21" t="s">
        <v>32</v>
      </c>
      <c r="O15" s="21" t="s">
        <v>33</v>
      </c>
      <c r="P15" s="21" t="s">
        <v>34</v>
      </c>
      <c r="Q15" s="21" t="s">
        <v>35</v>
      </c>
      <c r="R15" s="21" t="s">
        <v>36</v>
      </c>
      <c r="S15" s="21" t="s">
        <v>37</v>
      </c>
      <c r="T15" s="21" t="s">
        <v>38</v>
      </c>
      <c r="U15" s="21" t="s">
        <v>39</v>
      </c>
      <c r="V15" s="21" t="s">
        <v>40</v>
      </c>
      <c r="W15" s="21" t="s">
        <v>41</v>
      </c>
      <c r="X15" s="21" t="s">
        <v>42</v>
      </c>
      <c r="Y15" s="21" t="s">
        <v>43</v>
      </c>
      <c r="Z15" s="21" t="s">
        <v>44</v>
      </c>
      <c r="AA15" s="8">
        <f t="shared" si="0"/>
        <v>562.38</v>
      </c>
      <c r="AB15" s="10">
        <f t="shared" si="1"/>
        <v>6.84</v>
      </c>
      <c r="AC15" s="10" t="s">
        <v>74</v>
      </c>
      <c r="AD15" s="11">
        <f t="shared" si="2"/>
        <v>8226</v>
      </c>
      <c r="AE15" s="9">
        <f t="shared" si="3"/>
        <v>8226</v>
      </c>
      <c r="AF15" s="22"/>
      <c r="AG15" s="22"/>
    </row>
    <row r="16" spans="1:33" s="13" customFormat="1" ht="34.950000000000003" customHeight="1" x14ac:dyDescent="0.3">
      <c r="A16" s="19" t="s">
        <v>52</v>
      </c>
      <c r="B16" s="34" t="s">
        <v>55</v>
      </c>
      <c r="C16" s="34"/>
      <c r="D16" s="15" t="s">
        <v>85</v>
      </c>
      <c r="E16" s="19" t="s">
        <v>48</v>
      </c>
      <c r="F16" s="20">
        <v>1</v>
      </c>
      <c r="G16" s="7">
        <v>6672</v>
      </c>
      <c r="H16" s="7">
        <v>5948</v>
      </c>
      <c r="I16" s="7">
        <v>6059</v>
      </c>
      <c r="J16" s="21" t="s">
        <v>28</v>
      </c>
      <c r="K16" s="21" t="s">
        <v>29</v>
      </c>
      <c r="L16" s="21" t="s">
        <v>30</v>
      </c>
      <c r="M16" s="21" t="s">
        <v>31</v>
      </c>
      <c r="N16" s="21" t="s">
        <v>32</v>
      </c>
      <c r="O16" s="21" t="s">
        <v>33</v>
      </c>
      <c r="P16" s="21" t="s">
        <v>34</v>
      </c>
      <c r="Q16" s="21" t="s">
        <v>35</v>
      </c>
      <c r="R16" s="21" t="s">
        <v>36</v>
      </c>
      <c r="S16" s="21" t="s">
        <v>37</v>
      </c>
      <c r="T16" s="21" t="s">
        <v>38</v>
      </c>
      <c r="U16" s="21" t="s">
        <v>39</v>
      </c>
      <c r="V16" s="21" t="s">
        <v>40</v>
      </c>
      <c r="W16" s="21" t="s">
        <v>41</v>
      </c>
      <c r="X16" s="21" t="s">
        <v>42</v>
      </c>
      <c r="Y16" s="21" t="s">
        <v>43</v>
      </c>
      <c r="Z16" s="21" t="s">
        <v>44</v>
      </c>
      <c r="AA16" s="8">
        <f t="shared" si="0"/>
        <v>389.93</v>
      </c>
      <c r="AB16" s="10">
        <f t="shared" si="1"/>
        <v>6.26</v>
      </c>
      <c r="AC16" s="10" t="s">
        <v>74</v>
      </c>
      <c r="AD16" s="11">
        <f t="shared" si="2"/>
        <v>6226.33</v>
      </c>
      <c r="AE16" s="9">
        <f t="shared" si="3"/>
        <v>6226.33</v>
      </c>
      <c r="AF16" s="22"/>
      <c r="AG16" s="22"/>
    </row>
    <row r="17" spans="1:33" s="13" customFormat="1" ht="34.950000000000003" customHeight="1" x14ac:dyDescent="0.3">
      <c r="A17" s="19" t="s">
        <v>53</v>
      </c>
      <c r="B17" s="34" t="s">
        <v>77</v>
      </c>
      <c r="C17" s="34"/>
      <c r="D17" s="15" t="s">
        <v>86</v>
      </c>
      <c r="E17" s="19" t="s">
        <v>48</v>
      </c>
      <c r="F17" s="20">
        <v>1</v>
      </c>
      <c r="G17" s="7">
        <v>14365</v>
      </c>
      <c r="H17" s="7">
        <v>11989</v>
      </c>
      <c r="I17" s="7">
        <v>11355</v>
      </c>
      <c r="J17" s="21" t="s">
        <v>28</v>
      </c>
      <c r="K17" s="21" t="s">
        <v>29</v>
      </c>
      <c r="L17" s="21" t="s">
        <v>30</v>
      </c>
      <c r="M17" s="21" t="s">
        <v>31</v>
      </c>
      <c r="N17" s="21" t="s">
        <v>32</v>
      </c>
      <c r="O17" s="21" t="s">
        <v>33</v>
      </c>
      <c r="P17" s="21" t="s">
        <v>34</v>
      </c>
      <c r="Q17" s="21" t="s">
        <v>35</v>
      </c>
      <c r="R17" s="21" t="s">
        <v>36</v>
      </c>
      <c r="S17" s="21" t="s">
        <v>37</v>
      </c>
      <c r="T17" s="21" t="s">
        <v>38</v>
      </c>
      <c r="U17" s="21" t="s">
        <v>39</v>
      </c>
      <c r="V17" s="21" t="s">
        <v>40</v>
      </c>
      <c r="W17" s="21" t="s">
        <v>41</v>
      </c>
      <c r="X17" s="21" t="s">
        <v>42</v>
      </c>
      <c r="Y17" s="21" t="s">
        <v>43</v>
      </c>
      <c r="Z17" s="21" t="s">
        <v>44</v>
      </c>
      <c r="AA17" s="8">
        <f t="shared" si="0"/>
        <v>1586.79</v>
      </c>
      <c r="AB17" s="10">
        <f t="shared" si="1"/>
        <v>12.62</v>
      </c>
      <c r="AC17" s="10" t="s">
        <v>74</v>
      </c>
      <c r="AD17" s="11">
        <f t="shared" si="2"/>
        <v>12569.67</v>
      </c>
      <c r="AE17" s="9">
        <f t="shared" si="3"/>
        <v>12569.67</v>
      </c>
      <c r="AF17" s="22"/>
      <c r="AG17" s="22"/>
    </row>
    <row r="18" spans="1:33" s="13" customFormat="1" ht="34.950000000000003" customHeight="1" x14ac:dyDescent="0.3">
      <c r="A18" s="19" t="s">
        <v>54</v>
      </c>
      <c r="B18" s="34" t="s">
        <v>78</v>
      </c>
      <c r="C18" s="34"/>
      <c r="D18" s="15" t="s">
        <v>86</v>
      </c>
      <c r="E18" s="19" t="s">
        <v>48</v>
      </c>
      <c r="F18" s="20">
        <v>1</v>
      </c>
      <c r="G18" s="7">
        <v>13724</v>
      </c>
      <c r="H18" s="7">
        <v>10712</v>
      </c>
      <c r="I18" s="7">
        <v>10910</v>
      </c>
      <c r="J18" s="21" t="s">
        <v>28</v>
      </c>
      <c r="K18" s="21" t="s">
        <v>29</v>
      </c>
      <c r="L18" s="21" t="s">
        <v>30</v>
      </c>
      <c r="M18" s="21" t="s">
        <v>31</v>
      </c>
      <c r="N18" s="21" t="s">
        <v>32</v>
      </c>
      <c r="O18" s="21" t="s">
        <v>33</v>
      </c>
      <c r="P18" s="21" t="s">
        <v>34</v>
      </c>
      <c r="Q18" s="21" t="s">
        <v>35</v>
      </c>
      <c r="R18" s="21" t="s">
        <v>36</v>
      </c>
      <c r="S18" s="21" t="s">
        <v>37</v>
      </c>
      <c r="T18" s="21" t="s">
        <v>38</v>
      </c>
      <c r="U18" s="21" t="s">
        <v>39</v>
      </c>
      <c r="V18" s="21" t="s">
        <v>40</v>
      </c>
      <c r="W18" s="21" t="s">
        <v>41</v>
      </c>
      <c r="X18" s="21" t="s">
        <v>42</v>
      </c>
      <c r="Y18" s="21" t="s">
        <v>43</v>
      </c>
      <c r="Z18" s="21" t="s">
        <v>44</v>
      </c>
      <c r="AA18" s="8">
        <f t="shared" si="0"/>
        <v>1684.73</v>
      </c>
      <c r="AB18" s="10">
        <f t="shared" si="1"/>
        <v>14.3</v>
      </c>
      <c r="AC18" s="10" t="s">
        <v>74</v>
      </c>
      <c r="AD18" s="11">
        <f t="shared" si="2"/>
        <v>11782</v>
      </c>
      <c r="AE18" s="9">
        <f t="shared" si="3"/>
        <v>11782</v>
      </c>
      <c r="AF18" s="22"/>
      <c r="AG18" s="22"/>
    </row>
    <row r="19" spans="1:33" s="13" customFormat="1" ht="34.950000000000003" customHeight="1" x14ac:dyDescent="0.3">
      <c r="A19" s="19" t="s">
        <v>56</v>
      </c>
      <c r="B19" s="34" t="s">
        <v>79</v>
      </c>
      <c r="C19" s="34"/>
      <c r="D19" s="15" t="s">
        <v>86</v>
      </c>
      <c r="E19" s="19" t="s">
        <v>48</v>
      </c>
      <c r="F19" s="20">
        <v>1</v>
      </c>
      <c r="G19" s="7">
        <v>14118</v>
      </c>
      <c r="H19" s="7">
        <v>14108</v>
      </c>
      <c r="I19" s="7">
        <v>14149</v>
      </c>
      <c r="J19" s="21" t="s">
        <v>28</v>
      </c>
      <c r="K19" s="21" t="s">
        <v>29</v>
      </c>
      <c r="L19" s="21" t="s">
        <v>30</v>
      </c>
      <c r="M19" s="21" t="s">
        <v>31</v>
      </c>
      <c r="N19" s="21" t="s">
        <v>32</v>
      </c>
      <c r="O19" s="21" t="s">
        <v>33</v>
      </c>
      <c r="P19" s="21" t="s">
        <v>34</v>
      </c>
      <c r="Q19" s="21" t="s">
        <v>35</v>
      </c>
      <c r="R19" s="21" t="s">
        <v>36</v>
      </c>
      <c r="S19" s="21" t="s">
        <v>37</v>
      </c>
      <c r="T19" s="21" t="s">
        <v>38</v>
      </c>
      <c r="U19" s="21" t="s">
        <v>39</v>
      </c>
      <c r="V19" s="21" t="s">
        <v>40</v>
      </c>
      <c r="W19" s="21" t="s">
        <v>41</v>
      </c>
      <c r="X19" s="21" t="s">
        <v>42</v>
      </c>
      <c r="Y19" s="21" t="s">
        <v>43</v>
      </c>
      <c r="Z19" s="21" t="s">
        <v>44</v>
      </c>
      <c r="AA19" s="8">
        <f t="shared" si="0"/>
        <v>21.38</v>
      </c>
      <c r="AB19" s="10">
        <f t="shared" si="1"/>
        <v>0.15</v>
      </c>
      <c r="AC19" s="10" t="s">
        <v>74</v>
      </c>
      <c r="AD19" s="11">
        <f t="shared" si="2"/>
        <v>14125</v>
      </c>
      <c r="AE19" s="9">
        <f t="shared" si="3"/>
        <v>14125</v>
      </c>
      <c r="AF19" s="22"/>
      <c r="AG19" s="22"/>
    </row>
    <row r="20" spans="1:33" s="13" customFormat="1" ht="34.950000000000003" customHeight="1" x14ac:dyDescent="0.3">
      <c r="A20" s="23" t="s">
        <v>57</v>
      </c>
      <c r="B20" s="35" t="s">
        <v>88</v>
      </c>
      <c r="C20" s="35"/>
      <c r="D20" s="15" t="s">
        <v>87</v>
      </c>
      <c r="E20" s="23" t="s">
        <v>48</v>
      </c>
      <c r="F20" s="24">
        <v>4</v>
      </c>
      <c r="G20" s="7">
        <v>5819</v>
      </c>
      <c r="H20" s="7">
        <v>4735</v>
      </c>
      <c r="I20" s="7">
        <v>5220</v>
      </c>
      <c r="J20" s="21" t="s">
        <v>28</v>
      </c>
      <c r="K20" s="21" t="s">
        <v>29</v>
      </c>
      <c r="L20" s="21" t="s">
        <v>30</v>
      </c>
      <c r="M20" s="21" t="s">
        <v>31</v>
      </c>
      <c r="N20" s="21" t="s">
        <v>32</v>
      </c>
      <c r="O20" s="21" t="s">
        <v>33</v>
      </c>
      <c r="P20" s="21" t="s">
        <v>34</v>
      </c>
      <c r="Q20" s="21" t="s">
        <v>35</v>
      </c>
      <c r="R20" s="21" t="s">
        <v>36</v>
      </c>
      <c r="S20" s="21" t="s">
        <v>37</v>
      </c>
      <c r="T20" s="21" t="s">
        <v>38</v>
      </c>
      <c r="U20" s="21" t="s">
        <v>39</v>
      </c>
      <c r="V20" s="21" t="s">
        <v>40</v>
      </c>
      <c r="W20" s="21" t="s">
        <v>41</v>
      </c>
      <c r="X20" s="21" t="s">
        <v>42</v>
      </c>
      <c r="Y20" s="21" t="s">
        <v>43</v>
      </c>
      <c r="Z20" s="21" t="s">
        <v>44</v>
      </c>
      <c r="AA20" s="8">
        <f>ROUND(STDEV(G20:I20),2)</f>
        <v>543</v>
      </c>
      <c r="AB20" s="10">
        <f>ROUND(AA20/AD20*100,2)</f>
        <v>10.33</v>
      </c>
      <c r="AC20" s="10" t="s">
        <v>74</v>
      </c>
      <c r="AD20" s="11">
        <f>ROUND(AVERAGE(G20,H20,I20),2)</f>
        <v>5258</v>
      </c>
      <c r="AE20" s="9">
        <f>ROUND(AD20*F20,2)</f>
        <v>21032</v>
      </c>
      <c r="AF20" s="22"/>
      <c r="AG20" s="22"/>
    </row>
    <row r="21" spans="1:33" s="13" customFormat="1" ht="34.950000000000003" customHeight="1" thickBot="1" x14ac:dyDescent="0.35">
      <c r="A21" s="23">
        <v>9</v>
      </c>
      <c r="B21" s="35" t="s">
        <v>80</v>
      </c>
      <c r="C21" s="35"/>
      <c r="D21" s="15" t="s">
        <v>89</v>
      </c>
      <c r="E21" s="23" t="s">
        <v>48</v>
      </c>
      <c r="F21" s="24">
        <v>10</v>
      </c>
      <c r="G21" s="7">
        <v>3471</v>
      </c>
      <c r="H21" s="7">
        <v>3005</v>
      </c>
      <c r="I21" s="7">
        <v>2969</v>
      </c>
      <c r="J21" s="21" t="s">
        <v>28</v>
      </c>
      <c r="K21" s="21" t="s">
        <v>29</v>
      </c>
      <c r="L21" s="21" t="s">
        <v>30</v>
      </c>
      <c r="M21" s="21" t="s">
        <v>31</v>
      </c>
      <c r="N21" s="21" t="s">
        <v>32</v>
      </c>
      <c r="O21" s="21" t="s">
        <v>33</v>
      </c>
      <c r="P21" s="21" t="s">
        <v>34</v>
      </c>
      <c r="Q21" s="21" t="s">
        <v>35</v>
      </c>
      <c r="R21" s="21" t="s">
        <v>36</v>
      </c>
      <c r="S21" s="21" t="s">
        <v>37</v>
      </c>
      <c r="T21" s="21" t="s">
        <v>38</v>
      </c>
      <c r="U21" s="21" t="s">
        <v>39</v>
      </c>
      <c r="V21" s="21" t="s">
        <v>40</v>
      </c>
      <c r="W21" s="21" t="s">
        <v>41</v>
      </c>
      <c r="X21" s="21" t="s">
        <v>42</v>
      </c>
      <c r="Y21" s="21" t="s">
        <v>43</v>
      </c>
      <c r="Z21" s="21" t="s">
        <v>44</v>
      </c>
      <c r="AA21" s="8">
        <f>ROUND(STDEV(G21:I21),2)</f>
        <v>280.02</v>
      </c>
      <c r="AB21" s="10">
        <f>ROUND(AA21/AD21*100,2)</f>
        <v>8.89</v>
      </c>
      <c r="AC21" s="10" t="s">
        <v>74</v>
      </c>
      <c r="AD21" s="11">
        <f>ROUND(AVERAGE(G21,H21,I21),2)</f>
        <v>3148.33</v>
      </c>
      <c r="AE21" s="9">
        <f>ROUND(AD21*F21,2)</f>
        <v>31483.3</v>
      </c>
      <c r="AF21" s="22"/>
      <c r="AG21" s="22"/>
    </row>
    <row r="22" spans="1:33" s="13" customFormat="1" ht="25.05" customHeight="1" thickTop="1" thickBot="1" x14ac:dyDescent="0.35">
      <c r="A22" s="55" t="s">
        <v>75</v>
      </c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25">
        <f>SUM(AE13:AE21)</f>
        <v>119994.64</v>
      </c>
    </row>
    <row r="23" spans="1:33" s="13" customFormat="1" ht="25.05" customHeight="1" thickTop="1" thickBot="1" x14ac:dyDescent="0.35">
      <c r="A23" s="38" t="s">
        <v>84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pans="1:33" s="13" customFormat="1" ht="16.2" thickTop="1" x14ac:dyDescent="0.3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pans="1:33" s="13" customFormat="1" ht="13.2" customHeight="1" x14ac:dyDescent="0.3"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3" s="13" customFormat="1" ht="15.6" x14ac:dyDescent="0.3">
      <c r="A26" s="39" t="s">
        <v>81</v>
      </c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pans="1:33" s="13" customFormat="1" ht="15.6" x14ac:dyDescent="0.3">
      <c r="A27" s="40" t="s">
        <v>63</v>
      </c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</row>
    <row r="28" spans="1:33" s="13" customFormat="1" ht="15.6" x14ac:dyDescent="0.3">
      <c r="A28" s="40" t="s">
        <v>64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</row>
    <row r="29" spans="1:33" s="13" customFormat="1" ht="15.6" customHeight="1" thickBot="1" x14ac:dyDescent="0.35">
      <c r="A29" s="26"/>
      <c r="B29" s="26"/>
      <c r="C29" s="26"/>
      <c r="D29" s="26"/>
      <c r="E29" s="26"/>
      <c r="F29" s="26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</row>
    <row r="30" spans="1:33" s="13" customFormat="1" ht="20.399999999999999" customHeight="1" thickBot="1" x14ac:dyDescent="0.35">
      <c r="A30" s="41" t="s">
        <v>45</v>
      </c>
      <c r="B30" s="42"/>
      <c r="C30" s="42"/>
      <c r="D30" s="42"/>
      <c r="E30" s="28"/>
    </row>
    <row r="31" spans="1:33" s="13" customFormat="1" ht="21.6" customHeight="1" x14ac:dyDescent="0.3">
      <c r="A31" s="43" t="s">
        <v>72</v>
      </c>
      <c r="B31" s="44"/>
      <c r="C31" s="44"/>
      <c r="D31" s="44"/>
      <c r="E31" s="29"/>
    </row>
    <row r="32" spans="1:33" s="13" customFormat="1" ht="17.399999999999999" customHeight="1" thickBot="1" x14ac:dyDescent="0.35">
      <c r="A32" s="45" t="s">
        <v>46</v>
      </c>
      <c r="B32" s="46"/>
      <c r="C32" s="46"/>
      <c r="D32" s="46"/>
      <c r="E32" s="30"/>
    </row>
    <row r="33" spans="1:30" s="13" customFormat="1" ht="21.6" customHeight="1" x14ac:dyDescent="0.3">
      <c r="A33" s="43" t="s">
        <v>83</v>
      </c>
      <c r="B33" s="44"/>
      <c r="C33" s="44"/>
      <c r="D33" s="44"/>
      <c r="E33" s="31"/>
    </row>
    <row r="34" spans="1:30" s="13" customFormat="1" ht="17.399999999999999" customHeight="1" thickBot="1" x14ac:dyDescent="0.35">
      <c r="A34" s="36" t="s">
        <v>82</v>
      </c>
      <c r="B34" s="37"/>
      <c r="C34" s="37"/>
      <c r="D34" s="37"/>
      <c r="E34" s="31"/>
      <c r="F34" s="32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</row>
    <row r="35" spans="1:30" s="13" customFormat="1" ht="15" customHeight="1" x14ac:dyDescent="0.3">
      <c r="A35" s="32"/>
      <c r="B35" s="32"/>
      <c r="C35" s="32"/>
      <c r="D35" s="32"/>
      <c r="E35" s="32"/>
      <c r="F35" s="32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</row>
    <row r="36" spans="1:30" s="13" customFormat="1" ht="25.05" customHeight="1" x14ac:dyDescent="0.3">
      <c r="A36" s="33" t="s">
        <v>0</v>
      </c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</row>
    <row r="37" spans="1:30" s="13" customFormat="1" ht="15.6" x14ac:dyDescent="0.3"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</sheetData>
  <mergeCells count="36">
    <mergeCell ref="B14:C14"/>
    <mergeCell ref="B15:C15"/>
    <mergeCell ref="B16:C16"/>
    <mergeCell ref="B17:C17"/>
    <mergeCell ref="B13:C13"/>
    <mergeCell ref="A10:AE10"/>
    <mergeCell ref="A11:A12"/>
    <mergeCell ref="B11:C12"/>
    <mergeCell ref="D11:D12"/>
    <mergeCell ref="E11:E12"/>
    <mergeCell ref="F11:F12"/>
    <mergeCell ref="AD11:AD12"/>
    <mergeCell ref="AC11:AC12"/>
    <mergeCell ref="A9:AE9"/>
    <mergeCell ref="A3:AE3"/>
    <mergeCell ref="A7:B7"/>
    <mergeCell ref="C7:AE7"/>
    <mergeCell ref="A8:B8"/>
    <mergeCell ref="C8:AE8"/>
    <mergeCell ref="A6:B6"/>
    <mergeCell ref="C6:AE6"/>
    <mergeCell ref="B18:C18"/>
    <mergeCell ref="B20:C20"/>
    <mergeCell ref="A34:D34"/>
    <mergeCell ref="A23:AE23"/>
    <mergeCell ref="A26:AE26"/>
    <mergeCell ref="A27:AE27"/>
    <mergeCell ref="A28:AE28"/>
    <mergeCell ref="A30:D30"/>
    <mergeCell ref="A31:D31"/>
    <mergeCell ref="A32:D32"/>
    <mergeCell ref="A33:D33"/>
    <mergeCell ref="A24:AE24"/>
    <mergeCell ref="A22:AD22"/>
    <mergeCell ref="B19:C19"/>
    <mergeCell ref="B21:C21"/>
  </mergeCells>
  <pageMargins left="0.39370078740157483" right="0.39370078740157483" top="0.39370078740157483" bottom="0.39370078740157483" header="0" footer="0"/>
  <pageSetup paperSize="9" scale="5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>DMK:RE1LMQEBSRK6xcGB1p-7grA3BZXsQ9GNjCCU9FBW7r1fqLbXPfJwjtlNnOatx-Mv30rjEV3cG3exViYNipI1</dc:description>
  <cp:lastModifiedBy/>
  <dcterms:created xsi:type="dcterms:W3CDTF">2015-06-05T18:19:34Z</dcterms:created>
  <dcterms:modified xsi:type="dcterms:W3CDTF">2026-10-09T09:22:30Z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