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92.168.0.108\общая папка\Родько\Закупки\Карты 2026\"/>
    </mc:Choice>
  </mc:AlternateContent>
  <bookViews>
    <workbookView xWindow="0" yWindow="0" windowWidth="24000" windowHeight="960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Лист1!$14:$14</definedName>
  </definedNames>
  <calcPr calcId="162913"/>
</workbook>
</file>

<file path=xl/calcChain.xml><?xml version="1.0" encoding="utf-8"?>
<calcChain xmlns="http://schemas.openxmlformats.org/spreadsheetml/2006/main">
  <c r="G17" i="1" l="1"/>
  <c r="G18" i="1"/>
  <c r="G16" i="1"/>
  <c r="G19" i="1" l="1"/>
  <c r="G21" i="1" s="1"/>
  <c r="K21" i="1"/>
  <c r="G23" i="1" l="1"/>
  <c r="G24" i="1" s="1"/>
  <c r="G25" i="1"/>
  <c r="C9" i="1" s="1"/>
</calcChain>
</file>

<file path=xl/sharedStrings.xml><?xml version="1.0" encoding="utf-8"?>
<sst xmlns="http://schemas.openxmlformats.org/spreadsheetml/2006/main" count="40" uniqueCount="30">
  <si>
    <t>в т.ч. оплата труда</t>
  </si>
  <si>
    <t>Количество</t>
  </si>
  <si>
    <t>Наименование работ</t>
  </si>
  <si>
    <t>№</t>
  </si>
  <si>
    <t>Выполнено работ</t>
  </si>
  <si>
    <t>Стоимость</t>
  </si>
  <si>
    <t>Единица измерения</t>
  </si>
  <si>
    <t>п/п</t>
  </si>
  <si>
    <t>Цена за единицу, руб</t>
  </si>
  <si>
    <t>-</t>
  </si>
  <si>
    <t xml:space="preserve">Итого </t>
  </si>
  <si>
    <t xml:space="preserve">ИТОГО </t>
  </si>
  <si>
    <t>в т.ч. работы</t>
  </si>
  <si>
    <t>ВСЕГО по смете</t>
  </si>
  <si>
    <t xml:space="preserve">                                                                                 ЛОКАЛЬНАЯ СМЕТА</t>
  </si>
  <si>
    <t>УТВЕРЖДАЮ:_______________________________</t>
  </si>
  <si>
    <t xml:space="preserve">                                                                                      Сметная стоимость</t>
  </si>
  <si>
    <t xml:space="preserve">                                                             Смета составлена в  текущих ценах</t>
  </si>
  <si>
    <t>Основание:  дефектная ведомость</t>
  </si>
  <si>
    <t>рублей</t>
  </si>
  <si>
    <t>Составил: ведущий инженер МУП ЖКХ "Станица"_________________________________А.Н.Цветков</t>
  </si>
  <si>
    <t>Директор МУП ЖКХ "Станица"        И.С.Орлов</t>
  </si>
  <si>
    <t>Подъезд от а/д Волгоград – Каменск-Шахтинский к х.Маслов – х.Крюков , протяженность 14,23км</t>
  </si>
  <si>
    <t>в т.ч. НДС 22%</t>
  </si>
  <si>
    <t>100 м2</t>
  </si>
  <si>
    <t>1 тонна а/б смеси</t>
  </si>
  <si>
    <t>Восстановление изношенных верхних слоев асфальтобетоном А22Н    5см</t>
  </si>
  <si>
    <t>Восстановление изношенных верхних слоев асфальтобетонных покрытий на автомобильных дорогах общего пользования местного значения в Тацинском районе</t>
  </si>
  <si>
    <t>Срезка поверхностного слоя асфальтобетонных дорожных покрытий методом холодного фрезерования  5см</t>
  </si>
  <si>
    <t>Розлив вяжущих материалов   1500*0,3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</si>
</sst>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_р_._-;\-* #,##0.00_р_._-;_-* &quot;-&quot;??_р_._-;_-@_-"/>
    <numFmt numFmtId="165" formatCode="_-* #,##0.00_-;\-* #,##0.00_-;_-* &quot;-&quot;??_-;_-@_-"/>
    <numFmt numFmtId="166" formatCode="#,##0&quot;   &quot;"/>
    <numFmt numFmtId="167" formatCode="dd/mm/yy;@"/>
    <numFmt numFmtId="168" formatCode="\ #,##0.00&quot;    &quot;;\-#,##0.00&quot;    &quot;;&quot; -&quot;#&quot;    &quot;;@\ "/>
  </numFmts>
  <fonts count="15" x14ac:knownFonts="1">
    <font>
      <sz val="10"/>
      <name val="Arial Cyr"/>
      <charset val="204"/>
    </font>
    <font>
      <sz val="8"/>
      <name val="Arial Cyr"/>
      <family val="2"/>
      <charset val="204"/>
    </font>
    <font>
      <sz val="8"/>
      <name val="Arial Cyr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7"/>
      <name val="Times New Roman"/>
      <family val="1"/>
      <charset val="204"/>
    </font>
    <font>
      <sz val="11"/>
      <color indexed="8"/>
      <name val="Calibri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family val="2"/>
      <charset val="204"/>
    </font>
    <font>
      <b/>
      <sz val="8"/>
      <name val="Arial Cyr"/>
      <charset val="204"/>
    </font>
    <font>
      <b/>
      <sz val="10"/>
      <name val="Arial Cyr"/>
      <charset val="204"/>
    </font>
    <font>
      <b/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6">
    <xf numFmtId="0" fontId="0" fillId="0" borderId="0"/>
    <xf numFmtId="166" fontId="8" fillId="0" borderId="0"/>
    <xf numFmtId="167" fontId="8" fillId="0" borderId="0"/>
    <xf numFmtId="167" fontId="8" fillId="0" borderId="0"/>
    <xf numFmtId="167" fontId="8" fillId="0" borderId="0"/>
    <xf numFmtId="167" fontId="8" fillId="0" borderId="0"/>
    <xf numFmtId="167" fontId="8" fillId="0" borderId="0"/>
    <xf numFmtId="167" fontId="8" fillId="0" borderId="0"/>
    <xf numFmtId="167" fontId="8" fillId="0" borderId="0"/>
    <xf numFmtId="167" fontId="8" fillId="0" borderId="0"/>
    <xf numFmtId="167" fontId="8" fillId="0" borderId="0"/>
    <xf numFmtId="167" fontId="8" fillId="0" borderId="0"/>
    <xf numFmtId="167" fontId="8" fillId="0" borderId="0"/>
    <xf numFmtId="167" fontId="8" fillId="0" borderId="0"/>
    <xf numFmtId="167" fontId="8" fillId="0" borderId="0"/>
    <xf numFmtId="167" fontId="8" fillId="0" borderId="0"/>
    <xf numFmtId="167" fontId="8" fillId="0" borderId="0"/>
    <xf numFmtId="167" fontId="8" fillId="0" borderId="0"/>
    <xf numFmtId="167" fontId="8" fillId="0" borderId="0"/>
    <xf numFmtId="167" fontId="8" fillId="0" borderId="0"/>
    <xf numFmtId="167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0" fontId="10" fillId="0" borderId="0"/>
    <xf numFmtId="0" fontId="6" fillId="0" borderId="0"/>
    <xf numFmtId="0" fontId="7" fillId="0" borderId="0">
      <alignment horizontal="left"/>
    </xf>
    <xf numFmtId="0" fontId="11" fillId="0" borderId="0"/>
    <xf numFmtId="0" fontId="6" fillId="0" borderId="0"/>
    <xf numFmtId="0" fontId="8" fillId="0" borderId="0"/>
    <xf numFmtId="9" fontId="8" fillId="0" borderId="0"/>
    <xf numFmtId="9" fontId="11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8" fontId="11" fillId="0" borderId="0"/>
    <xf numFmtId="168" fontId="11" fillId="0" borderId="0"/>
    <xf numFmtId="164" fontId="4" fillId="0" borderId="0" applyFont="0" applyFill="0" applyBorder="0" applyAlignment="0" applyProtection="0"/>
    <xf numFmtId="167" fontId="11" fillId="0" borderId="0"/>
    <xf numFmtId="164" fontId="4" fillId="0" borderId="0" applyFont="0" applyFill="0" applyBorder="0" applyAlignment="0" applyProtection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7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4" fontId="4" fillId="0" borderId="0" applyFont="0" applyFill="0" applyBorder="0" applyAlignment="0" applyProtection="0"/>
    <xf numFmtId="168" fontId="11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56">
    <xf numFmtId="0" fontId="0" fillId="0" borderId="0" xfId="0"/>
    <xf numFmtId="0" fontId="1" fillId="0" borderId="0" xfId="0" applyFont="1"/>
    <xf numFmtId="0" fontId="9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12" fillId="0" borderId="0" xfId="0" applyFont="1"/>
    <xf numFmtId="0" fontId="13" fillId="0" borderId="0" xfId="0" applyFont="1"/>
    <xf numFmtId="0" fontId="5" fillId="0" borderId="6" xfId="0" applyFont="1" applyBorder="1" applyAlignment="1">
      <alignment horizontal="center"/>
    </xf>
    <xf numFmtId="1" fontId="9" fillId="0" borderId="1" xfId="0" applyNumberFormat="1" applyFont="1" applyBorder="1" applyAlignment="1">
      <alignment horizontal="center" vertical="center"/>
    </xf>
    <xf numFmtId="0" fontId="9" fillId="0" borderId="1" xfId="0" applyFont="1" applyBorder="1"/>
    <xf numFmtId="2" fontId="0" fillId="0" borderId="0" xfId="0" applyNumberFormat="1"/>
    <xf numFmtId="0" fontId="0" fillId="0" borderId="0" xfId="0"/>
    <xf numFmtId="0" fontId="0" fillId="0" borderId="0" xfId="0"/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/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top"/>
    </xf>
    <xf numFmtId="2" fontId="9" fillId="0" borderId="1" xfId="0" applyNumberFormat="1" applyFont="1" applyBorder="1" applyAlignment="1">
      <alignment vertical="center"/>
    </xf>
    <xf numFmtId="0" fontId="9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2" fontId="9" fillId="0" borderId="1" xfId="0" applyNumberFormat="1" applyFont="1" applyBorder="1" applyAlignment="1">
      <alignment horizontal="right" vertical="center"/>
    </xf>
    <xf numFmtId="2" fontId="9" fillId="0" borderId="1" xfId="0" applyNumberFormat="1" applyFont="1" applyBorder="1" applyAlignment="1"/>
    <xf numFmtId="0" fontId="3" fillId="0" borderId="7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14" fillId="0" borderId="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1" fontId="14" fillId="0" borderId="1" xfId="0" applyNumberFormat="1" applyFont="1" applyBorder="1" applyAlignment="1">
      <alignment horizontal="right" vertical="center"/>
    </xf>
    <xf numFmtId="0" fontId="14" fillId="0" borderId="1" xfId="0" applyFont="1" applyBorder="1" applyAlignment="1">
      <alignment horizontal="right" vertical="center"/>
    </xf>
    <xf numFmtId="1" fontId="14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2" fontId="14" fillId="0" borderId="1" xfId="0" applyNumberFormat="1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14" fillId="0" borderId="1" xfId="0" applyFont="1" applyBorder="1" applyAlignment="1">
      <alignment vertical="center"/>
    </xf>
    <xf numFmtId="0" fontId="9" fillId="0" borderId="1" xfId="0" applyFont="1" applyBorder="1" applyAlignment="1">
      <alignment horizontal="right" wrapText="1"/>
    </xf>
    <xf numFmtId="0" fontId="9" fillId="0" borderId="1" xfId="0" applyFont="1" applyBorder="1" applyAlignment="1">
      <alignment horizontal="right" vertical="center"/>
    </xf>
    <xf numFmtId="0" fontId="14" fillId="0" borderId="1" xfId="0" applyFont="1" applyBorder="1" applyAlignment="1">
      <alignment horizontal="right" wrapText="1"/>
    </xf>
    <xf numFmtId="2" fontId="14" fillId="0" borderId="1" xfId="0" applyNumberFormat="1" applyFont="1" applyBorder="1" applyAlignment="1">
      <alignment horizontal="right" vertical="center"/>
    </xf>
  </cellXfs>
  <cellStyles count="76">
    <cellStyle name="Денежный 10" xfId="1"/>
    <cellStyle name="Денежный 10 10" xfId="2"/>
    <cellStyle name="Денежный 10 11" xfId="3"/>
    <cellStyle name="Денежный 10 12" xfId="4"/>
    <cellStyle name="Денежный 10 13" xfId="5"/>
    <cellStyle name="Денежный 10 14" xfId="6"/>
    <cellStyle name="Денежный 10 15" xfId="7"/>
    <cellStyle name="Денежный 10 16" xfId="8"/>
    <cellStyle name="Денежный 10 17" xfId="9"/>
    <cellStyle name="Денежный 10 18" xfId="10"/>
    <cellStyle name="Денежный 10 19" xfId="11"/>
    <cellStyle name="Денежный 10 2" xfId="12"/>
    <cellStyle name="Денежный 10 20" xfId="13"/>
    <cellStyle name="Денежный 10 3" xfId="14"/>
    <cellStyle name="Денежный 10 4" xfId="15"/>
    <cellStyle name="Денежный 10 5" xfId="16"/>
    <cellStyle name="Денежный 10 6" xfId="17"/>
    <cellStyle name="Денежный 10 7" xfId="18"/>
    <cellStyle name="Денежный 10 8" xfId="19"/>
    <cellStyle name="Денежный 10 9" xfId="20"/>
    <cellStyle name="Денежный 2" xfId="21"/>
    <cellStyle name="Денежный 3" xfId="22"/>
    <cellStyle name="Денежный 4" xfId="23"/>
    <cellStyle name="Денежный 4 2" xfId="24"/>
    <cellStyle name="Денежный 5" xfId="25"/>
    <cellStyle name="Денежный 6" xfId="26"/>
    <cellStyle name="Денежный 7" xfId="27"/>
    <cellStyle name="Денежный 8" xfId="28"/>
    <cellStyle name="Денежный 9" xfId="29"/>
    <cellStyle name="Обычный" xfId="0" builtinId="0"/>
    <cellStyle name="Обычный 2" xfId="30"/>
    <cellStyle name="Обычный 2 2" xfId="31"/>
    <cellStyle name="Обычный 2 3" xfId="32"/>
    <cellStyle name="Обычный 3" xfId="33"/>
    <cellStyle name="Обычный 4" xfId="34"/>
    <cellStyle name="Обычный 5" xfId="35"/>
    <cellStyle name="Процентный 2" xfId="36"/>
    <cellStyle name="Процентный 3" xfId="37"/>
    <cellStyle name="Финансовый 10" xfId="38"/>
    <cellStyle name="Финансовый 11" xfId="39"/>
    <cellStyle name="Финансовый 12" xfId="40"/>
    <cellStyle name="Финансовый 13" xfId="41"/>
    <cellStyle name="Финансовый 14" xfId="42"/>
    <cellStyle name="Финансовый 2" xfId="43"/>
    <cellStyle name="Финансовый 2 2" xfId="44"/>
    <cellStyle name="Финансовый 2 2 2" xfId="45"/>
    <cellStyle name="Финансовый 2 3" xfId="46"/>
    <cellStyle name="Финансовый 3" xfId="47"/>
    <cellStyle name="Финансовый 3 2" xfId="48"/>
    <cellStyle name="Финансовый 4" xfId="49"/>
    <cellStyle name="Финансовый 4 10" xfId="50"/>
    <cellStyle name="Финансовый 4 11" xfId="51"/>
    <cellStyle name="Финансовый 4 12" xfId="52"/>
    <cellStyle name="Финансовый 4 13" xfId="53"/>
    <cellStyle name="Финансовый 4 14" xfId="54"/>
    <cellStyle name="Финансовый 4 15" xfId="55"/>
    <cellStyle name="Финансовый 4 16" xfId="56"/>
    <cellStyle name="Финансовый 4 17" xfId="57"/>
    <cellStyle name="Финансовый 4 18" xfId="58"/>
    <cellStyle name="Финансовый 4 19" xfId="59"/>
    <cellStyle name="Финансовый 4 2" xfId="60"/>
    <cellStyle name="Финансовый 4 20" xfId="61"/>
    <cellStyle name="Финансовый 4 21" xfId="62"/>
    <cellStyle name="Финансовый 4 3" xfId="63"/>
    <cellStyle name="Финансовый 4 4" xfId="64"/>
    <cellStyle name="Финансовый 4 5" xfId="65"/>
    <cellStyle name="Финансовый 4 6" xfId="66"/>
    <cellStyle name="Финансовый 4 7" xfId="67"/>
    <cellStyle name="Финансовый 4 8" xfId="68"/>
    <cellStyle name="Финансовый 4 9" xfId="69"/>
    <cellStyle name="Финансовый 5" xfId="70"/>
    <cellStyle name="Финансовый 5 2" xfId="71"/>
    <cellStyle name="Финансовый 6" xfId="72"/>
    <cellStyle name="Финансовый 7" xfId="73"/>
    <cellStyle name="Финансовый 8" xfId="74"/>
    <cellStyle name="Финансовый 9" xfId="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Q28"/>
  <sheetViews>
    <sheetView tabSelected="1" zoomScaleNormal="100" workbookViewId="0">
      <selection activeCell="G30" sqref="G30"/>
    </sheetView>
  </sheetViews>
  <sheetFormatPr defaultRowHeight="12.75" x14ac:dyDescent="0.2"/>
  <cols>
    <col min="1" max="1" width="11.85546875" customWidth="1"/>
    <col min="2" max="2" width="68" customWidth="1"/>
    <col min="3" max="3" width="15.140625" customWidth="1"/>
    <col min="4" max="4" width="10" customWidth="1"/>
    <col min="5" max="5" width="12.28515625" customWidth="1"/>
    <col min="6" max="6" width="2" hidden="1" customWidth="1"/>
    <col min="7" max="7" width="3.7109375" customWidth="1"/>
    <col min="8" max="8" width="3.85546875" customWidth="1"/>
    <col min="9" max="9" width="5" customWidth="1"/>
    <col min="10" max="10" width="0.140625" hidden="1" customWidth="1"/>
    <col min="11" max="11" width="8.140625" hidden="1" customWidth="1"/>
    <col min="12" max="12" width="6.5703125" hidden="1" customWidth="1"/>
    <col min="13" max="13" width="7.5703125" hidden="1" customWidth="1"/>
    <col min="14" max="14" width="0.140625" hidden="1" customWidth="1"/>
    <col min="15" max="16" width="11.5703125" hidden="1" customWidth="1"/>
    <col min="17" max="17" width="0.140625" customWidth="1"/>
  </cols>
  <sheetData>
    <row r="1" spans="1:12" s="11" customFormat="1" x14ac:dyDescent="0.2">
      <c r="C1" s="11" t="s">
        <v>15</v>
      </c>
    </row>
    <row r="2" spans="1:12" s="11" customFormat="1" x14ac:dyDescent="0.2">
      <c r="C2" s="11" t="s">
        <v>21</v>
      </c>
    </row>
    <row r="3" spans="1:12" s="11" customFormat="1" x14ac:dyDescent="0.2"/>
    <row r="4" spans="1:12" s="11" customFormat="1" x14ac:dyDescent="0.2"/>
    <row r="5" spans="1:12" s="11" customFormat="1" x14ac:dyDescent="0.2">
      <c r="B5" s="6" t="s">
        <v>14</v>
      </c>
    </row>
    <row r="6" spans="1:12" s="11" customFormat="1" x14ac:dyDescent="0.2"/>
    <row r="7" spans="1:12" s="11" customFormat="1" x14ac:dyDescent="0.2">
      <c r="A7" s="11" t="s">
        <v>27</v>
      </c>
    </row>
    <row r="8" spans="1:12" s="11" customFormat="1" x14ac:dyDescent="0.2"/>
    <row r="9" spans="1:12" s="11" customFormat="1" x14ac:dyDescent="0.2">
      <c r="B9" s="12" t="s">
        <v>16</v>
      </c>
      <c r="C9" s="10">
        <f>G25</f>
        <v>3149723.76</v>
      </c>
      <c r="D9" s="12" t="s">
        <v>19</v>
      </c>
    </row>
    <row r="10" spans="1:12" s="11" customFormat="1" x14ac:dyDescent="0.2">
      <c r="B10" s="11" t="s">
        <v>17</v>
      </c>
      <c r="D10" s="11" t="s">
        <v>18</v>
      </c>
    </row>
    <row r="11" spans="1:12" ht="18.75" customHeight="1" x14ac:dyDescent="0.2">
      <c r="A11" s="3" t="s">
        <v>3</v>
      </c>
      <c r="B11" s="25" t="s">
        <v>2</v>
      </c>
      <c r="C11" s="34" t="s">
        <v>6</v>
      </c>
      <c r="D11" s="22" t="s">
        <v>4</v>
      </c>
      <c r="E11" s="23"/>
      <c r="F11" s="23"/>
      <c r="G11" s="23"/>
      <c r="H11" s="23"/>
      <c r="I11" s="24"/>
      <c r="J11" s="1"/>
      <c r="K11" s="1"/>
      <c r="L11" s="1"/>
    </row>
    <row r="12" spans="1:12" ht="22.5" customHeight="1" x14ac:dyDescent="0.2">
      <c r="A12" s="39" t="s">
        <v>7</v>
      </c>
      <c r="B12" s="26"/>
      <c r="C12" s="36"/>
      <c r="D12" s="25" t="s">
        <v>1</v>
      </c>
      <c r="E12" s="34" t="s">
        <v>8</v>
      </c>
      <c r="F12" s="4" t="s">
        <v>0</v>
      </c>
      <c r="G12" s="28" t="s">
        <v>5</v>
      </c>
      <c r="H12" s="29"/>
      <c r="I12" s="30"/>
      <c r="J12" s="1"/>
      <c r="K12" s="1"/>
      <c r="L12" s="1"/>
    </row>
    <row r="13" spans="1:12" ht="10.5" customHeight="1" x14ac:dyDescent="0.2">
      <c r="A13" s="40"/>
      <c r="B13" s="27"/>
      <c r="C13" s="35"/>
      <c r="D13" s="27"/>
      <c r="E13" s="35"/>
      <c r="F13" s="4"/>
      <c r="G13" s="31"/>
      <c r="H13" s="32"/>
      <c r="I13" s="33"/>
      <c r="J13" s="1"/>
      <c r="K13" s="1"/>
      <c r="L13" s="1"/>
    </row>
    <row r="14" spans="1:12" ht="10.5" customHeight="1" x14ac:dyDescent="0.2">
      <c r="A14" s="7">
        <v>1</v>
      </c>
      <c r="B14" s="7">
        <v>2</v>
      </c>
      <c r="C14" s="7">
        <v>4</v>
      </c>
      <c r="D14" s="7">
        <v>5</v>
      </c>
      <c r="E14" s="7">
        <v>6</v>
      </c>
      <c r="F14" s="3">
        <v>7</v>
      </c>
      <c r="G14" s="42">
        <v>7</v>
      </c>
      <c r="H14" s="43"/>
      <c r="I14" s="44"/>
      <c r="J14" s="1"/>
      <c r="K14" s="1"/>
      <c r="L14" s="1"/>
    </row>
    <row r="15" spans="1:12" x14ac:dyDescent="0.2">
      <c r="A15" s="41" t="s">
        <v>22</v>
      </c>
      <c r="B15" s="41"/>
      <c r="C15" s="41"/>
      <c r="D15" s="41"/>
      <c r="E15" s="41"/>
      <c r="F15" s="41"/>
      <c r="G15" s="41"/>
      <c r="H15" s="41"/>
      <c r="I15" s="41"/>
      <c r="J15" s="1"/>
      <c r="K15" s="1"/>
      <c r="L15" s="1"/>
    </row>
    <row r="16" spans="1:12" s="12" customFormat="1" ht="24" x14ac:dyDescent="0.2">
      <c r="A16" s="21">
        <v>1</v>
      </c>
      <c r="B16" s="15" t="s">
        <v>28</v>
      </c>
      <c r="C16" s="18" t="s">
        <v>24</v>
      </c>
      <c r="D16" s="21">
        <v>15</v>
      </c>
      <c r="E16" s="20">
        <v>25522.89</v>
      </c>
      <c r="F16" s="17"/>
      <c r="G16" s="37">
        <f>ROUND(D16*E16,2)</f>
        <v>382843.35</v>
      </c>
      <c r="H16" s="38"/>
      <c r="I16" s="38"/>
      <c r="J16" s="1"/>
      <c r="K16" s="1"/>
      <c r="L16" s="1"/>
    </row>
    <row r="17" spans="1:17" s="12" customFormat="1" x14ac:dyDescent="0.2">
      <c r="A17" s="21">
        <v>2</v>
      </c>
      <c r="B17" s="15" t="s">
        <v>29</v>
      </c>
      <c r="C17" s="18" t="s">
        <v>24</v>
      </c>
      <c r="D17" s="21">
        <v>15</v>
      </c>
      <c r="E17" s="20">
        <v>1083.8800000000001</v>
      </c>
      <c r="F17" s="17"/>
      <c r="G17" s="37">
        <f t="shared" ref="G17:G18" si="0">ROUND(D17*E17,2)</f>
        <v>16258.2</v>
      </c>
      <c r="H17" s="38"/>
      <c r="I17" s="38"/>
      <c r="J17" s="1"/>
      <c r="K17" s="1"/>
      <c r="L17" s="1"/>
    </row>
    <row r="18" spans="1:17" x14ac:dyDescent="0.2">
      <c r="A18" s="8">
        <v>3</v>
      </c>
      <c r="B18" s="15" t="s">
        <v>26</v>
      </c>
      <c r="C18" s="18" t="s">
        <v>25</v>
      </c>
      <c r="D18" s="16">
        <v>181.125</v>
      </c>
      <c r="E18" s="20">
        <v>15186.32</v>
      </c>
      <c r="F18" s="19"/>
      <c r="G18" s="37">
        <f t="shared" si="0"/>
        <v>2750622.21</v>
      </c>
      <c r="H18" s="38"/>
      <c r="I18" s="38"/>
      <c r="J18" s="1"/>
      <c r="K18" s="1"/>
      <c r="L18" s="1"/>
      <c r="O18">
        <v>549</v>
      </c>
      <c r="P18">
        <v>1075</v>
      </c>
      <c r="Q18">
        <v>2101</v>
      </c>
    </row>
    <row r="19" spans="1:17" x14ac:dyDescent="0.2">
      <c r="A19" s="45" t="s">
        <v>10</v>
      </c>
      <c r="B19" s="46"/>
      <c r="C19" s="46"/>
      <c r="D19" s="47" t="s">
        <v>9</v>
      </c>
      <c r="E19" s="47" t="s">
        <v>9</v>
      </c>
      <c r="F19" s="9"/>
      <c r="G19" s="49">
        <f>G18+G16+G17</f>
        <v>3149723.7600000002</v>
      </c>
      <c r="H19" s="50"/>
      <c r="I19" s="51"/>
      <c r="J19" s="1"/>
      <c r="K19" s="5"/>
      <c r="L19" s="1"/>
    </row>
    <row r="20" spans="1:17" x14ac:dyDescent="0.2">
      <c r="A20" s="46"/>
      <c r="B20" s="46"/>
      <c r="C20" s="46"/>
      <c r="D20" s="48"/>
      <c r="E20" s="48"/>
      <c r="F20" s="9"/>
      <c r="G20" s="50"/>
      <c r="H20" s="50"/>
      <c r="I20" s="51"/>
      <c r="J20" s="1"/>
      <c r="K20" s="1"/>
      <c r="L20" s="1"/>
    </row>
    <row r="21" spans="1:17" x14ac:dyDescent="0.2">
      <c r="A21" s="46" t="s">
        <v>11</v>
      </c>
      <c r="B21" s="46"/>
      <c r="C21" s="46"/>
      <c r="D21" s="47" t="s">
        <v>9</v>
      </c>
      <c r="E21" s="47" t="s">
        <v>9</v>
      </c>
      <c r="F21" s="9"/>
      <c r="G21" s="49">
        <f>G19</f>
        <v>3149723.7600000002</v>
      </c>
      <c r="H21" s="50"/>
      <c r="I21" s="50"/>
      <c r="K21" s="6" t="e">
        <f>#REF!+#REF!+#REF!+K19+#REF!+#REF!+#REF!+#REF!+#REF!+#REF!+#REF!+#REF!+#REF!+#REF!</f>
        <v>#REF!</v>
      </c>
    </row>
    <row r="22" spans="1:17" x14ac:dyDescent="0.2">
      <c r="A22" s="46"/>
      <c r="B22" s="46"/>
      <c r="C22" s="46"/>
      <c r="D22" s="48"/>
      <c r="E22" s="48"/>
      <c r="F22" s="9"/>
      <c r="G22" s="50"/>
      <c r="H22" s="50"/>
      <c r="I22" s="51"/>
    </row>
    <row r="23" spans="1:17" x14ac:dyDescent="0.2">
      <c r="A23" s="52" t="s">
        <v>12</v>
      </c>
      <c r="B23" s="52"/>
      <c r="C23" s="52"/>
      <c r="D23" s="2" t="s">
        <v>9</v>
      </c>
      <c r="E23" s="2" t="s">
        <v>9</v>
      </c>
      <c r="F23" s="9"/>
      <c r="G23" s="37">
        <f>ROUND(G21/1.22,2)</f>
        <v>2581740.79</v>
      </c>
      <c r="H23" s="53"/>
      <c r="I23" s="53"/>
    </row>
    <row r="24" spans="1:17" x14ac:dyDescent="0.2">
      <c r="A24" s="52" t="s">
        <v>23</v>
      </c>
      <c r="B24" s="52"/>
      <c r="C24" s="52"/>
      <c r="D24" s="2" t="s">
        <v>9</v>
      </c>
      <c r="E24" s="2" t="s">
        <v>9</v>
      </c>
      <c r="F24" s="9"/>
      <c r="G24" s="37">
        <f>ROUND(G21-G23,2)</f>
        <v>567982.97</v>
      </c>
      <c r="H24" s="53"/>
      <c r="I24" s="53"/>
    </row>
    <row r="25" spans="1:17" x14ac:dyDescent="0.2">
      <c r="A25" s="54" t="s">
        <v>13</v>
      </c>
      <c r="B25" s="54"/>
      <c r="C25" s="54"/>
      <c r="D25" s="13" t="s">
        <v>9</v>
      </c>
      <c r="E25" s="13" t="s">
        <v>9</v>
      </c>
      <c r="F25" s="14"/>
      <c r="G25" s="55">
        <f>ROUND(G21,2)</f>
        <v>3149723.76</v>
      </c>
      <c r="H25" s="46"/>
      <c r="I25" s="46"/>
    </row>
    <row r="28" spans="1:17" x14ac:dyDescent="0.2">
      <c r="A28" t="s">
        <v>20</v>
      </c>
    </row>
  </sheetData>
  <mergeCells count="26">
    <mergeCell ref="A25:C25"/>
    <mergeCell ref="G25:I25"/>
    <mergeCell ref="A21:C22"/>
    <mergeCell ref="D21:D22"/>
    <mergeCell ref="E21:E22"/>
    <mergeCell ref="G21:I22"/>
    <mergeCell ref="A23:C23"/>
    <mergeCell ref="G23:I23"/>
    <mergeCell ref="A19:C20"/>
    <mergeCell ref="D19:D20"/>
    <mergeCell ref="E19:E20"/>
    <mergeCell ref="G19:I20"/>
    <mergeCell ref="A24:C24"/>
    <mergeCell ref="G24:I24"/>
    <mergeCell ref="G18:I18"/>
    <mergeCell ref="G17:I17"/>
    <mergeCell ref="G16:I16"/>
    <mergeCell ref="A12:A13"/>
    <mergeCell ref="A15:I15"/>
    <mergeCell ref="G14:I14"/>
    <mergeCell ref="D11:I11"/>
    <mergeCell ref="B11:B13"/>
    <mergeCell ref="G12:I13"/>
    <mergeCell ref="D12:D13"/>
    <mergeCell ref="E12:E13"/>
    <mergeCell ref="C11:C13"/>
  </mergeCells>
  <phoneticPr fontId="2" type="noConversion"/>
  <pageMargins left="0.62992125984251968" right="0.23622047244094491" top="0.74803149606299213" bottom="0.74803149606299213" header="0.31496062992125984" footer="0.31496062992125984"/>
  <pageSetup paperSize="9" orientation="landscape" r:id="rId1"/>
  <headerFooter alignWithMargins="0">
    <oddFooter>&amp;RСтраница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Company>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Users</cp:lastModifiedBy>
  <cp:lastPrinted>2026-10-05T11:14:57Z</cp:lastPrinted>
  <dcterms:created xsi:type="dcterms:W3CDTF">2004-02-19T16:42:51Z</dcterms:created>
  <dcterms:modified xsi:type="dcterms:W3CDTF">2026-10-13T10:50:02Z</dcterms:modified>
</cp:coreProperties>
</file>