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fqpf7m6tqlu\общак\2026\Торги\ГСМ (АУ)\По средней НОЯБРЬ-ЯНВАРЬ 2027\"/>
    </mc:Choice>
  </mc:AlternateContent>
  <xr:revisionPtr revIDLastSave="0" documentId="13_ncr:1_{3FFB5B70-40D6-4DD9-A1F3-AB757F72C099}" xr6:coauthVersionLast="45" xr6:coauthVersionMax="45" xr10:uidLastSave="{00000000-0000-0000-0000-000000000000}"/>
  <bookViews>
    <workbookView xWindow="2505" yWindow="2505" windowWidth="21600" windowHeight="11385" xr2:uid="{00000000-000D-0000-FFFF-FFFF00000000}"/>
  </bookViews>
  <sheets>
    <sheet name="3 ПОСТАВЩИКА!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" i="6" l="1"/>
  <c r="D8" i="6" l="1"/>
  <c r="F7" i="6"/>
  <c r="H7" i="6"/>
  <c r="J7" i="6"/>
  <c r="K7" i="6"/>
  <c r="M7" i="6" l="1"/>
  <c r="N7" i="6" s="1"/>
  <c r="O7" i="6"/>
  <c r="P7" i="6" s="1"/>
  <c r="J6" i="6"/>
  <c r="J8" i="6" s="1"/>
  <c r="H6" i="6"/>
  <c r="H8" i="6" s="1"/>
  <c r="F6" i="6"/>
  <c r="F8" i="6" s="1"/>
  <c r="K6" i="6" l="1"/>
  <c r="O6" i="6" s="1"/>
  <c r="P6" i="6" s="1"/>
  <c r="P8" i="6" s="1"/>
  <c r="M6" i="6" l="1"/>
  <c r="N6" i="6" s="1"/>
</calcChain>
</file>

<file path=xl/sharedStrings.xml><?xml version="1.0" encoding="utf-8"?>
<sst xmlns="http://schemas.openxmlformats.org/spreadsheetml/2006/main" count="30" uniqueCount="29">
  <si>
    <t>Цена за единицу товара, руб.</t>
  </si>
  <si>
    <t xml:space="preserve">σ
</t>
  </si>
  <si>
    <t>Ед. изм.</t>
  </si>
  <si>
    <t xml:space="preserve">Коэф-т вариации, %
</t>
  </si>
  <si>
    <t>Исполнитель №1</t>
  </si>
  <si>
    <t>Исполнитель №2</t>
  </si>
  <si>
    <t>Исполнитель №3</t>
  </si>
  <si>
    <t>Кол-во Исполнителей</t>
  </si>
  <si>
    <t>Средняя цена ед., руб</t>
  </si>
  <si>
    <t>НМЦД по МИН. руб.</t>
  </si>
  <si>
    <t>Сумма
Исполнитель №1</t>
  </si>
  <si>
    <t>Сумма
Исполнитель №2</t>
  </si>
  <si>
    <t>Сумма
Исполнитель №3</t>
  </si>
  <si>
    <t>ИТОГО:</t>
  </si>
  <si>
    <t>л</t>
  </si>
  <si>
    <t>Цена за ед.</t>
  </si>
  <si>
    <t>Сумма, руб.</t>
  </si>
  <si>
    <t>№
п/п</t>
  </si>
  <si>
    <r>
      <t xml:space="preserve">Исполнитель 1 -
Исполнитель 2 -
Исполнитель 3 - 
</t>
    </r>
    <r>
      <rPr>
        <sz val="11"/>
        <color rgb="FFFF0000"/>
        <rFont val="Times New Roman"/>
        <family val="1"/>
        <charset val="204"/>
      </rPr>
      <t xml:space="preserve"> </t>
    </r>
  </si>
  <si>
    <t>тел: 8(8422) 27-33-56 / 58-80-55</t>
  </si>
  <si>
    <t>Кол-во
ед.</t>
  </si>
  <si>
    <t>Наименование товара
ОКПД2</t>
  </si>
  <si>
    <t>Приложение № 3
к Документации (извещение)
о проведении аукциона в электронной
форме «Поставка горюче-смазочных
материалов через АЗС
с использованием электронных
пластиковых топливных карт
на период ноябрь 2026 года – январь
2027 года»</t>
  </si>
  <si>
    <t>Обоснование НМЦД</t>
  </si>
  <si>
    <t>Бензин автомобильный АИ-92 экологического класса не ниже К5* (розничная реализация)
19.20.21.100</t>
  </si>
  <si>
    <t xml:space="preserve">Коммерческое предложение №73-ИОГВ-12-ПО-09/1790вх от 06.07.2026
Коммерческое предложение №73-ИОГВ-12-ПО-09/1806вх от 07.07.2026
Коммерческое предложение №73-ИОГВ-12-ПО-09/1750вх от 01.07.2026
</t>
  </si>
  <si>
    <t>Исп.: Столярова Екатерина Витальевна</t>
  </si>
  <si>
    <t xml:space="preserve">*возможно изменение экологического класса топлива, реализуемого на АЗС (по Постановлению Правительства Российской Федерации от 05.08.2026 № 976 «О реализации мер, предусмотренных Указом Президента Российской Федерации от 24 июля 2026 г. № 509 «О некоторых мерах по повышению надежности топливообеспечения в Российской Федерации»). Допустимым считается реализация на АЗС нефтепродуктов экологических классов К2, К3, К4, К5 по согласованию с Заказчиком и предоставления письменного подтверждения отсутствия заявленного класса в соответствии с указанными ГОСТами. При этом изменение экологических классов нефтепродуктов не является нарушением условий договора. Информация о классе реализуемого топлива размещена на АЗС в «уголке потребителя» в паспортах качества. </t>
  </si>
  <si>
    <t>Топливо дизельное экологического класса не ниже К5* (розничная реализация)
19.20.21.345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</si>
</sst>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#,##0.00_р_."/>
    <numFmt numFmtId="166" formatCode="_-* #,##0_р_._-;\-* #,##0_р_._-;_-* &quot;-&quot;??_р_._-;_-@_-"/>
    <numFmt numFmtId="167" formatCode="#,##0.00_р_.;[Red]#,##0.00_р_.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4" fontId="1" fillId="0" borderId="0" xfId="0" applyNumberFormat="1" applyFont="1"/>
    <xf numFmtId="4" fontId="3" fillId="0" borderId="4" xfId="0" applyNumberFormat="1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6" fontId="1" fillId="0" borderId="2" xfId="1" applyNumberFormat="1" applyFont="1" applyFill="1" applyBorder="1" applyAlignment="1">
      <alignment horizontal="center" vertical="center"/>
    </xf>
    <xf numFmtId="167" fontId="1" fillId="2" borderId="2" xfId="0" applyNumberFormat="1" applyFont="1" applyFill="1" applyBorder="1" applyAlignment="1">
      <alignment horizontal="center" vertical="center" wrapText="1"/>
    </xf>
    <xf numFmtId="167" fontId="1" fillId="0" borderId="2" xfId="0" applyNumberFormat="1" applyFont="1" applyFill="1" applyBorder="1" applyAlignment="1">
      <alignment horizontal="center" vertical="center"/>
    </xf>
    <xf numFmtId="167" fontId="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7" fillId="0" borderId="0" xfId="0" applyFont="1" applyAlignment="1"/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tabSelected="1" topLeftCell="A4" zoomScale="130" zoomScaleNormal="130" zoomScaleSheetLayoutView="140" workbookViewId="0">
      <selection activeCell="D7" sqref="D7"/>
    </sheetView>
  </sheetViews>
  <sheetFormatPr defaultColWidth="8.85546875" defaultRowHeight="15" x14ac:dyDescent="0.25"/>
  <cols>
    <col min="1" max="1" width="5.28515625" style="2" customWidth="1"/>
    <col min="2" max="2" width="28.140625" style="3" customWidth="1"/>
    <col min="3" max="3" width="5.28515625" style="3" customWidth="1"/>
    <col min="4" max="4" width="9.42578125" style="3" customWidth="1"/>
    <col min="5" max="5" width="15" style="4" customWidth="1"/>
    <col min="6" max="6" width="14.28515625" style="4" customWidth="1"/>
    <col min="7" max="8" width="14.5703125" style="4" customWidth="1"/>
    <col min="9" max="9" width="13.5703125" style="4" customWidth="1"/>
    <col min="10" max="10" width="13.140625" style="4" customWidth="1"/>
    <col min="11" max="11" width="10.42578125" style="3" customWidth="1"/>
    <col min="12" max="12" width="9" style="3" customWidth="1"/>
    <col min="13" max="13" width="7.5703125" style="3" customWidth="1"/>
    <col min="14" max="14" width="11.5703125" style="3" customWidth="1"/>
    <col min="15" max="15" width="10.28515625" style="3" customWidth="1"/>
    <col min="16" max="16" width="14.140625" style="4" customWidth="1"/>
    <col min="17" max="16384" width="8.85546875" style="3"/>
  </cols>
  <sheetData>
    <row r="1" spans="1:16" ht="141.75" customHeight="1" x14ac:dyDescent="0.25">
      <c r="L1" s="26" t="s">
        <v>22</v>
      </c>
      <c r="M1" s="27"/>
      <c r="N1" s="27"/>
      <c r="O1" s="27"/>
      <c r="P1" s="27"/>
    </row>
    <row r="3" spans="1:16" ht="22.5" customHeight="1" x14ac:dyDescent="0.25">
      <c r="A3" s="46" t="s">
        <v>23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ht="23.25" customHeight="1" x14ac:dyDescent="0.25">
      <c r="A4" s="34" t="s">
        <v>17</v>
      </c>
      <c r="B4" s="36" t="s">
        <v>21</v>
      </c>
      <c r="C4" s="38" t="s">
        <v>2</v>
      </c>
      <c r="D4" s="40" t="s">
        <v>20</v>
      </c>
      <c r="E4" s="43" t="s">
        <v>0</v>
      </c>
      <c r="F4" s="44"/>
      <c r="G4" s="44"/>
      <c r="H4" s="44"/>
      <c r="I4" s="44"/>
      <c r="J4" s="45"/>
      <c r="K4" s="34" t="s">
        <v>8</v>
      </c>
      <c r="L4" s="34" t="s">
        <v>7</v>
      </c>
      <c r="M4" s="34" t="s">
        <v>1</v>
      </c>
      <c r="N4" s="34" t="s">
        <v>3</v>
      </c>
      <c r="O4" s="28" t="s">
        <v>9</v>
      </c>
      <c r="P4" s="29"/>
    </row>
    <row r="5" spans="1:16" ht="48.75" customHeight="1" x14ac:dyDescent="0.25">
      <c r="A5" s="42"/>
      <c r="B5" s="37"/>
      <c r="C5" s="39"/>
      <c r="D5" s="41"/>
      <c r="E5" s="5" t="s">
        <v>4</v>
      </c>
      <c r="F5" s="6" t="s">
        <v>10</v>
      </c>
      <c r="G5" s="7" t="s">
        <v>5</v>
      </c>
      <c r="H5" s="8" t="s">
        <v>11</v>
      </c>
      <c r="I5" s="7" t="s">
        <v>6</v>
      </c>
      <c r="J5" s="8" t="s">
        <v>12</v>
      </c>
      <c r="K5" s="35"/>
      <c r="L5" s="35"/>
      <c r="M5" s="35"/>
      <c r="N5" s="35"/>
      <c r="O5" s="9" t="s">
        <v>15</v>
      </c>
      <c r="P5" s="10" t="s">
        <v>16</v>
      </c>
    </row>
    <row r="6" spans="1:16" ht="75.75" customHeight="1" x14ac:dyDescent="0.25">
      <c r="A6" s="11">
        <v>1</v>
      </c>
      <c r="B6" s="12" t="s">
        <v>28</v>
      </c>
      <c r="C6" s="1" t="s">
        <v>14</v>
      </c>
      <c r="D6" s="13">
        <v>2700</v>
      </c>
      <c r="E6" s="14">
        <v>81.97</v>
      </c>
      <c r="F6" s="15">
        <f t="shared" ref="F6" si="0">E6*D6</f>
        <v>221319</v>
      </c>
      <c r="G6" s="16">
        <v>95</v>
      </c>
      <c r="H6" s="15">
        <f t="shared" ref="H6" si="1">G6*D6</f>
        <v>256500</v>
      </c>
      <c r="I6" s="16">
        <v>110.99</v>
      </c>
      <c r="J6" s="15">
        <f t="shared" ref="J6" si="2">I6*D6</f>
        <v>299673</v>
      </c>
      <c r="K6" s="17">
        <f t="shared" ref="K6" si="3">(E6+G6+I6)/3</f>
        <v>95.986666666666665</v>
      </c>
      <c r="L6" s="1">
        <v>3</v>
      </c>
      <c r="M6" s="18">
        <f t="shared" ref="M6" si="4">SQRT((POWER(E6-K6,2)+POWER(G6-K6,2)+POWER(I6-K6,2))/(L6-1))</f>
        <v>14.535137884909563</v>
      </c>
      <c r="N6" s="18">
        <f t="shared" ref="N6" si="5">100*(M6/K6)</f>
        <v>15.142871806753956</v>
      </c>
      <c r="O6" s="18">
        <f>K6</f>
        <v>95.986666666666665</v>
      </c>
      <c r="P6" s="18">
        <f>O6*D6</f>
        <v>259164</v>
      </c>
    </row>
    <row r="7" spans="1:16" ht="79.5" customHeight="1" x14ac:dyDescent="0.25">
      <c r="A7" s="11">
        <v>2</v>
      </c>
      <c r="B7" s="19" t="s">
        <v>24</v>
      </c>
      <c r="C7" s="1" t="s">
        <v>14</v>
      </c>
      <c r="D7" s="13">
        <f>1884*3</f>
        <v>5652</v>
      </c>
      <c r="E7" s="14">
        <v>67.17</v>
      </c>
      <c r="F7" s="15">
        <f t="shared" ref="F7" si="6">E7*D7</f>
        <v>379644.84</v>
      </c>
      <c r="G7" s="16">
        <v>95</v>
      </c>
      <c r="H7" s="15">
        <f t="shared" ref="H7" si="7">G7*D7</f>
        <v>536940</v>
      </c>
      <c r="I7" s="16">
        <v>90.99</v>
      </c>
      <c r="J7" s="15">
        <f t="shared" ref="J7" si="8">I7*D7</f>
        <v>514275.48</v>
      </c>
      <c r="K7" s="17">
        <f t="shared" ref="K7" si="9">(E7+G7+I7)/3</f>
        <v>84.38666666666667</v>
      </c>
      <c r="L7" s="1">
        <v>3</v>
      </c>
      <c r="M7" s="18">
        <f t="shared" ref="M7" si="10">SQRT((POWER(E7-K7,2)+POWER(G7-K7,2)+POWER(I7-K7,2))/(L7-1))</f>
        <v>15.04427576632831</v>
      </c>
      <c r="N7" s="18">
        <f t="shared" ref="N7" si="11">100*(M7/K7)</f>
        <v>17.827787683277347</v>
      </c>
      <c r="O7" s="18">
        <f>K7</f>
        <v>84.38666666666667</v>
      </c>
      <c r="P7" s="18">
        <f>O7*D7</f>
        <v>476953.44</v>
      </c>
    </row>
    <row r="8" spans="1:16" ht="29.25" customHeight="1" x14ac:dyDescent="0.25">
      <c r="A8" s="32" t="s">
        <v>13</v>
      </c>
      <c r="B8" s="33"/>
      <c r="C8" s="1"/>
      <c r="D8" s="20">
        <f>SUM(D6:D7)</f>
        <v>8352</v>
      </c>
      <c r="E8" s="18"/>
      <c r="F8" s="21">
        <f>SUM(F6:F7)</f>
        <v>600963.84000000008</v>
      </c>
      <c r="G8" s="22"/>
      <c r="H8" s="23">
        <f>SUM(H6:H7)</f>
        <v>793440</v>
      </c>
      <c r="I8" s="18"/>
      <c r="J8" s="21">
        <f>SUM(J6:J7)</f>
        <v>813948.48</v>
      </c>
      <c r="K8" s="17"/>
      <c r="L8" s="1"/>
      <c r="M8" s="18"/>
      <c r="N8" s="18"/>
      <c r="O8" s="18"/>
      <c r="P8" s="21">
        <f>SUM(P6:P7)</f>
        <v>736117.44</v>
      </c>
    </row>
    <row r="9" spans="1:16" ht="93" customHeight="1" x14ac:dyDescent="0.25">
      <c r="A9" s="24"/>
      <c r="B9" s="48" t="s">
        <v>27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</row>
    <row r="10" spans="1:16" ht="51.75" customHeight="1" x14ac:dyDescent="0.25">
      <c r="B10" s="25" t="s">
        <v>18</v>
      </c>
      <c r="C10" s="30" t="s">
        <v>25</v>
      </c>
      <c r="D10" s="31"/>
      <c r="E10" s="31"/>
      <c r="F10" s="31"/>
      <c r="G10" s="31"/>
      <c r="H10" s="31"/>
      <c r="I10" s="31"/>
      <c r="J10" s="31"/>
    </row>
    <row r="12" spans="1:16" x14ac:dyDescent="0.25">
      <c r="B12" s="3" t="s">
        <v>26</v>
      </c>
    </row>
    <row r="13" spans="1:16" x14ac:dyDescent="0.25">
      <c r="B13" s="3" t="s">
        <v>19</v>
      </c>
    </row>
  </sheetData>
  <sheetProtection formatColumns="0" formatRows="0" insertColumns="0" insertRows="0" insertHyperlinks="0"/>
  <protectedRanges>
    <protectedRange sqref="B10:O994 B9:P9" name="Диапазон1"/>
  </protectedRanges>
  <mergeCells count="15">
    <mergeCell ref="L1:P1"/>
    <mergeCell ref="O4:P4"/>
    <mergeCell ref="C10:J10"/>
    <mergeCell ref="A8:B8"/>
    <mergeCell ref="L4:L5"/>
    <mergeCell ref="M4:M5"/>
    <mergeCell ref="N4:N5"/>
    <mergeCell ref="B4:B5"/>
    <mergeCell ref="C4:C5"/>
    <mergeCell ref="D4:D5"/>
    <mergeCell ref="K4:K5"/>
    <mergeCell ref="A4:A5"/>
    <mergeCell ref="E4:J4"/>
    <mergeCell ref="A3:P3"/>
    <mergeCell ref="B9:P9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ПОСТАВЩИКА!</vt:lpstr>
    </vt:vector>
  </TitlesOfParts>
  <Company>DGZ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В. Белова</dc:creator>
  <cp:lastModifiedBy>natalyaG</cp:lastModifiedBy>
  <cp:lastPrinted>2026-07-03T09:12:46Z</cp:lastPrinted>
  <dcterms:created xsi:type="dcterms:W3CDTF">2014-01-29T09:28:07Z</dcterms:created>
  <dcterms:modified xsi:type="dcterms:W3CDTF">2026-10-28T09:52:30Z</dcterms:modified>
</cp:coreProperties>
</file>