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Лист1" sheetId="1" r:id="rId1"/>
  </sheets>
  <definedNames>
    <definedName name="_GoBack" localSheetId="0">'Лист1'!$B$87</definedName>
    <definedName name="_xlnm._FilterDatabase" localSheetId="0" hidden="1">'Лист1'!$B$1:$B$59</definedName>
  </definedNames>
  <calcPr fullCalcOnLoad="1"/>
</workbook>
</file>

<file path=xl/sharedStrings.xml><?xml version="1.0" encoding="utf-8"?>
<sst xmlns="http://schemas.openxmlformats.org/spreadsheetml/2006/main" count="142" uniqueCount="66">
  <si>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</si>
  <si>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</si>
  <si>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</si>
  <si>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</si>
  <si>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</si>
  <si>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</si>
  <si>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</si>
  <si>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</si>
  <si>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</si>
  <si>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</si>
  <si>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</si>
  <si>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</si>
  <si>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</si>
  <si>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</si>
  <si>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</si>
  <si>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</si>
  <si>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</si>
  <si>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</si>
  <si>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</si>
  <si>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</si>
  <si>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</si>
  <si>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</si>
  <si>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</si>
  <si>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кг</t>
  </si>
  <si>
    <t>Аскорбиновая кислота</t>
  </si>
  <si>
    <t>Ацетилсалициловая кислота</t>
  </si>
  <si>
    <t>Борная к-та 3% спирт.</t>
  </si>
  <si>
    <t xml:space="preserve">Вазелин </t>
  </si>
  <si>
    <t>Вазелиновое масло</t>
  </si>
  <si>
    <t>Йод</t>
  </si>
  <si>
    <t>Ихтиол</t>
  </si>
  <si>
    <t>л</t>
  </si>
  <si>
    <t>Калия йодид</t>
  </si>
  <si>
    <t>Калия перманганат</t>
  </si>
  <si>
    <t>Калия хлорид</t>
  </si>
  <si>
    <t>Кальция глюконат</t>
  </si>
  <si>
    <t>Кальция хлорид</t>
  </si>
  <si>
    <t>Ксероформ</t>
  </si>
  <si>
    <t>Магния сульфат</t>
  </si>
  <si>
    <t>Метилурацил</t>
  </si>
  <si>
    <t>шт</t>
  </si>
  <si>
    <t>Папаверина гидрохлорид</t>
  </si>
  <si>
    <t>Рутин</t>
  </si>
  <si>
    <t>Салициловая кислота</t>
  </si>
  <si>
    <t>Салицилово-цинковая паста</t>
  </si>
  <si>
    <t>Сера осажденная</t>
  </si>
  <si>
    <t>Тиамина гидрохлорид</t>
  </si>
  <si>
    <t xml:space="preserve">Хлоргексидина биглюконат </t>
  </si>
  <si>
    <t>Цинка окись</t>
  </si>
  <si>
    <t>Цинковая паста</t>
  </si>
  <si>
    <t>Касторовое масло</t>
  </si>
  <si>
    <t xml:space="preserve">Натрия хлорид </t>
  </si>
  <si>
    <t>Протаргол</t>
  </si>
  <si>
    <t>АСД фракция 3 200,00 №1</t>
  </si>
  <si>
    <t>Дерматол</t>
  </si>
  <si>
    <t>Хлорамфеникол (Левомицетин)</t>
  </si>
  <si>
    <t>Нефть нафталанская рафинированная 1,0 №1</t>
  </si>
  <si>
    <t>Сульфаниламид (Стрептоцид)</t>
  </si>
  <si>
    <t>Уксусная кислота 75%</t>
  </si>
  <si>
    <t>Аминофиллин (Эуфиллин)</t>
  </si>
  <si>
    <t>Глицерол (Глицерин)</t>
  </si>
  <si>
    <t>Декстроза (Глюкоза)</t>
  </si>
  <si>
    <t>Дифенгидрамина гидрохлорид (Димедрол)</t>
  </si>
  <si>
    <t>Метамизол натрия (Анальгин)</t>
  </si>
  <si>
    <t>Натрия гидрокарбонат стерильный</t>
  </si>
  <si>
    <t>Пероксид водорода 35% (Перекись водорода)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</si>
</sst>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 horizontal="justify" wrapText="1"/>
    </xf>
    <xf numFmtId="0" fontId="49" fillId="0" borderId="0" xfId="0" applyFont="1" applyAlignment="1">
      <alignment horizontal="left"/>
    </xf>
    <xf numFmtId="0" fontId="50" fillId="33" borderId="0" xfId="0" applyFont="1" applyFill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/>
    </xf>
    <xf numFmtId="2" fontId="53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54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34" fillId="0" borderId="0" xfId="42" applyAlignment="1" applyProtection="1">
      <alignment horizontal="left"/>
      <protection/>
    </xf>
    <xf numFmtId="2" fontId="54" fillId="0" borderId="11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wrapText="1"/>
    </xf>
    <xf numFmtId="0" fontId="51" fillId="0" borderId="14" xfId="0" applyFont="1" applyBorder="1" applyAlignment="1">
      <alignment horizontal="center" vertical="top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4" fontId="48" fillId="0" borderId="0" xfId="0" applyNumberFormat="1" applyFont="1" applyAlignment="1">
      <alignment horizontal="justify" wrapText="1"/>
    </xf>
    <xf numFmtId="2" fontId="52" fillId="0" borderId="11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2" fontId="5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722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6">
      <selection activeCell="H25" sqref="H25"/>
    </sheetView>
  </sheetViews>
  <sheetFormatPr defaultColWidth="9.140625" defaultRowHeight="15"/>
  <cols>
    <col min="1" max="1" width="3.421875" style="17" customWidth="1"/>
    <col min="2" max="2" width="29.28125" style="17" customWidth="1"/>
    <col min="3" max="3" width="8.00390625" style="17" customWidth="1"/>
    <col min="4" max="4" width="6.28125" style="17" customWidth="1"/>
    <col min="5" max="5" width="9.8515625" style="17" customWidth="1"/>
    <col min="6" max="6" width="9.00390625" style="17" customWidth="1"/>
    <col min="7" max="7" width="9.00390625" style="27" customWidth="1"/>
    <col min="8" max="8" width="10.421875" style="17" customWidth="1"/>
    <col min="9" max="9" width="15.57421875" style="17" customWidth="1"/>
    <col min="10" max="10" width="11.140625" style="17" customWidth="1"/>
    <col min="11" max="11" width="9.7109375" style="17" customWidth="1"/>
    <col min="12" max="12" width="12.28125" style="17" customWidth="1"/>
    <col min="13" max="16384" width="9.140625" style="17" customWidth="1"/>
  </cols>
  <sheetData>
    <row r="1" spans="1:12" ht="15" customHeight="1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6"/>
    </row>
    <row r="2" spans="1:12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5"/>
    </row>
    <row r="3" spans="1:12" ht="2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3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22</v>
      </c>
      <c r="H4" s="55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4" s="11" customFormat="1" ht="13.5" customHeight="1">
      <c r="A5" s="22">
        <v>1</v>
      </c>
      <c r="B5" s="36" t="s">
        <v>59</v>
      </c>
      <c r="C5" s="22" t="s">
        <v>23</v>
      </c>
      <c r="D5" s="22">
        <v>5</v>
      </c>
      <c r="E5" s="9">
        <v>2800</v>
      </c>
      <c r="F5" s="9">
        <v>2800</v>
      </c>
      <c r="G5" s="52">
        <v>1840.5</v>
      </c>
      <c r="H5" s="12">
        <f>ROUND(AVERAGE(E5,F5,G5),2)</f>
        <v>2480.17</v>
      </c>
      <c r="I5" s="54">
        <f>STDEV(E5,F5,H5,)</f>
        <v>1355.1084116132554</v>
      </c>
      <c r="J5" s="9">
        <f>I5/H5*100</f>
        <v>54.63772288243368</v>
      </c>
      <c r="K5" s="9" t="s">
        <v>18</v>
      </c>
      <c r="L5" s="12">
        <f>H5*D5</f>
        <v>12400.85</v>
      </c>
      <c r="M5" s="10"/>
      <c r="N5" s="49"/>
    </row>
    <row r="6" spans="1:14" s="11" customFormat="1" ht="13.5" customHeight="1">
      <c r="A6" s="22">
        <v>2</v>
      </c>
      <c r="B6" s="36" t="s">
        <v>53</v>
      </c>
      <c r="C6" s="22" t="s">
        <v>40</v>
      </c>
      <c r="D6" s="22">
        <v>3</v>
      </c>
      <c r="E6" s="9">
        <v>504</v>
      </c>
      <c r="F6" s="9">
        <v>504</v>
      </c>
      <c r="G6" s="52">
        <v>573</v>
      </c>
      <c r="H6" s="12">
        <f aca="true" t="shared" si="0" ref="H6:H44">ROUND(AVERAGE(E6,F6,G6),2)</f>
        <v>527</v>
      </c>
      <c r="I6" s="54">
        <f>STDEV(E6,F6,H6,)</f>
        <v>256.0629805340866</v>
      </c>
      <c r="J6" s="9">
        <f>I6/H6*100</f>
        <v>48.58880086035799</v>
      </c>
      <c r="K6" s="9" t="s">
        <v>18</v>
      </c>
      <c r="L6" s="12">
        <f>H6*D6</f>
        <v>1581</v>
      </c>
      <c r="M6" s="10"/>
      <c r="N6" s="49"/>
    </row>
    <row r="7" spans="1:14" s="11" customFormat="1" ht="14.25" customHeight="1">
      <c r="A7" s="22">
        <v>3</v>
      </c>
      <c r="B7" s="36" t="s">
        <v>24</v>
      </c>
      <c r="C7" s="22" t="s">
        <v>23</v>
      </c>
      <c r="D7" s="22">
        <v>10</v>
      </c>
      <c r="E7" s="9">
        <v>841.96</v>
      </c>
      <c r="F7" s="9">
        <v>841.96</v>
      </c>
      <c r="G7" s="52">
        <v>819</v>
      </c>
      <c r="H7" s="12">
        <f t="shared" si="0"/>
        <v>834.31</v>
      </c>
      <c r="I7" s="54">
        <f aca="true" t="shared" si="1" ref="I7:I44">STDEV(E7,F7,H7,)</f>
        <v>419.720492738918</v>
      </c>
      <c r="J7" s="9">
        <f aca="true" t="shared" si="2" ref="J7:J44">I7/H7*100</f>
        <v>50.307498740146706</v>
      </c>
      <c r="K7" s="9" t="s">
        <v>18</v>
      </c>
      <c r="L7" s="12">
        <f aca="true" t="shared" si="3" ref="L7:L44">H7*D7</f>
        <v>8343.099999999999</v>
      </c>
      <c r="M7" s="10"/>
      <c r="N7" s="49"/>
    </row>
    <row r="8" spans="1:14" s="11" customFormat="1" ht="13.5" customHeight="1">
      <c r="A8" s="22">
        <v>4</v>
      </c>
      <c r="B8" s="36" t="s">
        <v>25</v>
      </c>
      <c r="C8" s="22" t="s">
        <v>23</v>
      </c>
      <c r="D8" s="22">
        <v>2</v>
      </c>
      <c r="E8" s="9">
        <v>900</v>
      </c>
      <c r="F8" s="9">
        <v>900</v>
      </c>
      <c r="G8" s="52">
        <v>787.5</v>
      </c>
      <c r="H8" s="12">
        <f t="shared" si="0"/>
        <v>862.5</v>
      </c>
      <c r="I8" s="54">
        <f t="shared" si="1"/>
        <v>444.10197308726293</v>
      </c>
      <c r="J8" s="9">
        <f t="shared" si="2"/>
        <v>51.490083836204406</v>
      </c>
      <c r="K8" s="9" t="s">
        <v>18</v>
      </c>
      <c r="L8" s="12">
        <f t="shared" si="3"/>
        <v>1725</v>
      </c>
      <c r="M8" s="10"/>
      <c r="N8" s="49"/>
    </row>
    <row r="9" spans="1:14" s="19" customFormat="1" ht="12.75" customHeight="1">
      <c r="A9" s="22">
        <v>5</v>
      </c>
      <c r="B9" s="36" t="s">
        <v>26</v>
      </c>
      <c r="C9" s="22" t="s">
        <v>31</v>
      </c>
      <c r="D9" s="22">
        <v>30</v>
      </c>
      <c r="E9" s="9">
        <v>396</v>
      </c>
      <c r="F9" s="9">
        <v>396</v>
      </c>
      <c r="G9" s="52">
        <v>181.5</v>
      </c>
      <c r="H9" s="12">
        <f t="shared" si="0"/>
        <v>324.5</v>
      </c>
      <c r="I9" s="54">
        <f t="shared" si="1"/>
        <v>189.11124371649615</v>
      </c>
      <c r="J9" s="9">
        <f t="shared" si="2"/>
        <v>58.2777330405227</v>
      </c>
      <c r="K9" s="9" t="s">
        <v>18</v>
      </c>
      <c r="L9" s="12">
        <f t="shared" si="3"/>
        <v>9735</v>
      </c>
      <c r="M9" s="18"/>
      <c r="N9" s="49"/>
    </row>
    <row r="10" spans="1:14" s="19" customFormat="1" ht="14.25" customHeight="1">
      <c r="A10" s="22">
        <v>6</v>
      </c>
      <c r="B10" s="36" t="s">
        <v>27</v>
      </c>
      <c r="C10" s="22" t="s">
        <v>23</v>
      </c>
      <c r="D10" s="22">
        <v>1125</v>
      </c>
      <c r="E10" s="9">
        <v>191.4</v>
      </c>
      <c r="F10" s="9">
        <v>191.4</v>
      </c>
      <c r="G10" s="52">
        <v>176</v>
      </c>
      <c r="H10" s="12">
        <f t="shared" si="0"/>
        <v>186.27</v>
      </c>
      <c r="I10" s="54">
        <f t="shared" si="1"/>
        <v>94.87582529285316</v>
      </c>
      <c r="J10" s="9">
        <f t="shared" si="2"/>
        <v>50.93457094156501</v>
      </c>
      <c r="K10" s="9" t="s">
        <v>18</v>
      </c>
      <c r="L10" s="12">
        <f t="shared" si="3"/>
        <v>209553.75</v>
      </c>
      <c r="M10" s="18"/>
      <c r="N10" s="49"/>
    </row>
    <row r="11" spans="1:14" s="19" customFormat="1" ht="12.75" customHeight="1">
      <c r="A11" s="22">
        <v>7</v>
      </c>
      <c r="B11" s="36" t="s">
        <v>28</v>
      </c>
      <c r="C11" s="22" t="s">
        <v>23</v>
      </c>
      <c r="D11" s="22">
        <v>16</v>
      </c>
      <c r="E11" s="9">
        <v>330</v>
      </c>
      <c r="F11" s="9">
        <v>330</v>
      </c>
      <c r="G11" s="52">
        <v>264</v>
      </c>
      <c r="H11" s="12">
        <f t="shared" si="0"/>
        <v>308</v>
      </c>
      <c r="I11" s="54">
        <f t="shared" si="1"/>
        <v>161.66632302368976</v>
      </c>
      <c r="J11" s="9">
        <f t="shared" si="2"/>
        <v>52.48906591678239</v>
      </c>
      <c r="K11" s="9" t="s">
        <v>18</v>
      </c>
      <c r="L11" s="12">
        <f t="shared" si="3"/>
        <v>4928</v>
      </c>
      <c r="M11" s="18"/>
      <c r="N11" s="49"/>
    </row>
    <row r="12" spans="1:14" s="19" customFormat="1" ht="14.25" customHeight="1">
      <c r="A12" s="22">
        <v>8</v>
      </c>
      <c r="B12" s="36" t="s">
        <v>60</v>
      </c>
      <c r="C12" s="22" t="s">
        <v>23</v>
      </c>
      <c r="D12" s="22">
        <v>5</v>
      </c>
      <c r="E12" s="9">
        <v>396</v>
      </c>
      <c r="F12" s="9">
        <v>396</v>
      </c>
      <c r="G12" s="52">
        <v>308</v>
      </c>
      <c r="H12" s="12">
        <f t="shared" si="0"/>
        <v>366.67</v>
      </c>
      <c r="I12" s="54">
        <f t="shared" si="1"/>
        <v>193.60599738902718</v>
      </c>
      <c r="J12" s="9">
        <f t="shared" si="2"/>
        <v>52.80115564104704</v>
      </c>
      <c r="K12" s="9" t="s">
        <v>18</v>
      </c>
      <c r="L12" s="12">
        <f t="shared" si="3"/>
        <v>1833.3500000000001</v>
      </c>
      <c r="M12" s="18"/>
      <c r="N12" s="49"/>
    </row>
    <row r="13" spans="1:14" s="19" customFormat="1" ht="12.75" customHeight="1">
      <c r="A13" s="22">
        <v>9</v>
      </c>
      <c r="B13" s="36" t="s">
        <v>61</v>
      </c>
      <c r="C13" s="22" t="s">
        <v>23</v>
      </c>
      <c r="D13" s="22">
        <v>50</v>
      </c>
      <c r="E13" s="9">
        <v>177.1</v>
      </c>
      <c r="F13" s="9">
        <v>177.1</v>
      </c>
      <c r="G13" s="52">
        <v>137.5</v>
      </c>
      <c r="H13" s="12">
        <f t="shared" si="0"/>
        <v>163.9</v>
      </c>
      <c r="I13" s="54">
        <f t="shared" si="1"/>
        <v>86.57391350747635</v>
      </c>
      <c r="J13" s="9">
        <f t="shared" si="2"/>
        <v>52.82117968729491</v>
      </c>
      <c r="K13" s="9" t="s">
        <v>18</v>
      </c>
      <c r="L13" s="12">
        <f t="shared" si="3"/>
        <v>8195</v>
      </c>
      <c r="M13" s="18"/>
      <c r="N13" s="49"/>
    </row>
    <row r="14" spans="1:14" s="19" customFormat="1" ht="13.5" customHeight="1">
      <c r="A14" s="22">
        <v>10</v>
      </c>
      <c r="B14" s="36" t="s">
        <v>54</v>
      </c>
      <c r="C14" s="22" t="s">
        <v>23</v>
      </c>
      <c r="D14" s="22">
        <v>5</v>
      </c>
      <c r="E14" s="9">
        <v>22400</v>
      </c>
      <c r="F14" s="9">
        <v>22400</v>
      </c>
      <c r="G14" s="52">
        <v>12675</v>
      </c>
      <c r="H14" s="12">
        <f t="shared" si="0"/>
        <v>19158.33</v>
      </c>
      <c r="I14" s="54">
        <f t="shared" si="1"/>
        <v>10768.698687889746</v>
      </c>
      <c r="J14" s="9">
        <f t="shared" si="2"/>
        <v>56.20896334852644</v>
      </c>
      <c r="K14" s="9" t="s">
        <v>18</v>
      </c>
      <c r="L14" s="12">
        <f t="shared" si="3"/>
        <v>95791.65000000001</v>
      </c>
      <c r="M14" s="18"/>
      <c r="N14" s="49"/>
    </row>
    <row r="15" spans="1:14" ht="24">
      <c r="A15" s="22">
        <v>11</v>
      </c>
      <c r="B15" s="36" t="s">
        <v>62</v>
      </c>
      <c r="C15" s="22" t="s">
        <v>23</v>
      </c>
      <c r="D15" s="22">
        <v>5</v>
      </c>
      <c r="E15" s="9">
        <v>12538.48</v>
      </c>
      <c r="F15" s="9">
        <v>12538.48</v>
      </c>
      <c r="G15" s="53">
        <v>9690</v>
      </c>
      <c r="H15" s="12">
        <f t="shared" si="0"/>
        <v>11588.99</v>
      </c>
      <c r="I15" s="54">
        <f t="shared" si="1"/>
        <v>6127.3615390387795</v>
      </c>
      <c r="J15" s="9">
        <f t="shared" si="2"/>
        <v>52.87226530559419</v>
      </c>
      <c r="K15" s="9" t="s">
        <v>18</v>
      </c>
      <c r="L15" s="12">
        <f t="shared" si="3"/>
        <v>57944.95</v>
      </c>
      <c r="N15" s="49"/>
    </row>
    <row r="16" spans="1:14" s="29" customFormat="1" ht="13.5" customHeight="1">
      <c r="A16" s="22">
        <v>12</v>
      </c>
      <c r="B16" s="36" t="s">
        <v>29</v>
      </c>
      <c r="C16" s="22" t="s">
        <v>23</v>
      </c>
      <c r="D16" s="22">
        <v>2</v>
      </c>
      <c r="E16" s="35">
        <v>9180</v>
      </c>
      <c r="F16" s="35">
        <v>9180</v>
      </c>
      <c r="G16" s="53">
        <v>5100</v>
      </c>
      <c r="H16" s="12">
        <f t="shared" si="0"/>
        <v>7820</v>
      </c>
      <c r="I16" s="54">
        <f t="shared" si="1"/>
        <v>4410.181402164768</v>
      </c>
      <c r="J16" s="9">
        <f t="shared" si="2"/>
        <v>56.396181613360206</v>
      </c>
      <c r="K16" s="9" t="s">
        <v>18</v>
      </c>
      <c r="L16" s="12">
        <f t="shared" si="3"/>
        <v>15640</v>
      </c>
      <c r="N16" s="49"/>
    </row>
    <row r="17" spans="1:14" s="28" customFormat="1" ht="15" customHeight="1">
      <c r="A17" s="22">
        <v>13</v>
      </c>
      <c r="B17" s="36" t="s">
        <v>30</v>
      </c>
      <c r="C17" s="22" t="s">
        <v>23</v>
      </c>
      <c r="D17" s="22">
        <v>40</v>
      </c>
      <c r="E17" s="35">
        <v>5104</v>
      </c>
      <c r="F17" s="35">
        <v>5104</v>
      </c>
      <c r="G17" s="53">
        <v>3712.5</v>
      </c>
      <c r="H17" s="12">
        <f t="shared" si="0"/>
        <v>4640.17</v>
      </c>
      <c r="I17" s="54">
        <f t="shared" si="1"/>
        <v>2484.33569535701</v>
      </c>
      <c r="J17" s="9">
        <f t="shared" si="2"/>
        <v>53.53975598646193</v>
      </c>
      <c r="K17" s="9" t="s">
        <v>18</v>
      </c>
      <c r="L17" s="12">
        <f t="shared" si="3"/>
        <v>185606.8</v>
      </c>
      <c r="N17" s="49"/>
    </row>
    <row r="18" spans="1:14" s="30" customFormat="1" ht="15.75" customHeight="1">
      <c r="A18" s="22">
        <v>14</v>
      </c>
      <c r="B18" s="36" t="s">
        <v>32</v>
      </c>
      <c r="C18" s="22" t="s">
        <v>23</v>
      </c>
      <c r="D18" s="22">
        <v>5</v>
      </c>
      <c r="E18" s="35">
        <v>4800</v>
      </c>
      <c r="F18" s="35">
        <v>4800</v>
      </c>
      <c r="G18" s="53">
        <v>3709.5</v>
      </c>
      <c r="H18" s="12">
        <f t="shared" si="0"/>
        <v>4436.5</v>
      </c>
      <c r="I18" s="54">
        <f t="shared" si="1"/>
        <v>2345.6839221216487</v>
      </c>
      <c r="J18" s="9">
        <f t="shared" si="2"/>
        <v>52.87239765855176</v>
      </c>
      <c r="K18" s="9" t="s">
        <v>18</v>
      </c>
      <c r="L18" s="12">
        <f t="shared" si="3"/>
        <v>22182.5</v>
      </c>
      <c r="N18" s="49"/>
    </row>
    <row r="19" spans="1:14" s="30" customFormat="1" ht="15" customHeight="1">
      <c r="A19" s="22">
        <v>15</v>
      </c>
      <c r="B19" s="36" t="s">
        <v>33</v>
      </c>
      <c r="C19" s="22" t="s">
        <v>23</v>
      </c>
      <c r="D19" s="22">
        <v>5</v>
      </c>
      <c r="E19" s="35">
        <v>14400</v>
      </c>
      <c r="F19" s="35">
        <v>14400</v>
      </c>
      <c r="G19" s="53">
        <v>8445</v>
      </c>
      <c r="H19" s="12">
        <f t="shared" si="0"/>
        <v>12415</v>
      </c>
      <c r="I19" s="54">
        <f t="shared" si="1"/>
        <v>6932.608185235915</v>
      </c>
      <c r="J19" s="9">
        <f t="shared" si="2"/>
        <v>55.84058143564974</v>
      </c>
      <c r="K19" s="9" t="s">
        <v>18</v>
      </c>
      <c r="L19" s="12">
        <f t="shared" si="3"/>
        <v>62075</v>
      </c>
      <c r="N19" s="49"/>
    </row>
    <row r="20" spans="1:14" s="30" customFormat="1" ht="13.5" customHeight="1">
      <c r="A20" s="22">
        <v>16</v>
      </c>
      <c r="B20" s="36" t="s">
        <v>34</v>
      </c>
      <c r="C20" s="22" t="s">
        <v>23</v>
      </c>
      <c r="D20" s="22">
        <v>2</v>
      </c>
      <c r="E20" s="35">
        <v>284.9</v>
      </c>
      <c r="F20" s="35">
        <v>284.9</v>
      </c>
      <c r="G20" s="53">
        <v>223.5</v>
      </c>
      <c r="H20" s="12">
        <f t="shared" si="0"/>
        <v>264.43</v>
      </c>
      <c r="I20" s="54">
        <f t="shared" si="1"/>
        <v>139.37278748617555</v>
      </c>
      <c r="J20" s="9">
        <f t="shared" si="2"/>
        <v>52.7068742147924</v>
      </c>
      <c r="K20" s="9" t="s">
        <v>18</v>
      </c>
      <c r="L20" s="12">
        <f t="shared" si="3"/>
        <v>528.86</v>
      </c>
      <c r="N20" s="49"/>
    </row>
    <row r="21" spans="1:14" s="30" customFormat="1" ht="15" customHeight="1">
      <c r="A21" s="22">
        <v>17</v>
      </c>
      <c r="B21" s="36" t="s">
        <v>35</v>
      </c>
      <c r="C21" s="22" t="s">
        <v>23</v>
      </c>
      <c r="D21" s="22">
        <v>10</v>
      </c>
      <c r="E21" s="35">
        <v>711.04</v>
      </c>
      <c r="F21" s="35">
        <v>711.04</v>
      </c>
      <c r="G21" s="53">
        <v>477</v>
      </c>
      <c r="H21" s="12">
        <f t="shared" si="0"/>
        <v>633.03</v>
      </c>
      <c r="I21" s="54">
        <f t="shared" si="1"/>
        <v>344.48679997691255</v>
      </c>
      <c r="J21" s="9">
        <f t="shared" si="2"/>
        <v>54.41871632891214</v>
      </c>
      <c r="K21" s="9" t="s">
        <v>18</v>
      </c>
      <c r="L21" s="12">
        <f t="shared" si="3"/>
        <v>6330.299999999999</v>
      </c>
      <c r="N21" s="49"/>
    </row>
    <row r="22" spans="1:14" s="30" customFormat="1" ht="12.75" customHeight="1">
      <c r="A22" s="22">
        <v>18</v>
      </c>
      <c r="B22" s="36" t="s">
        <v>36</v>
      </c>
      <c r="C22" s="22" t="s">
        <v>23</v>
      </c>
      <c r="D22" s="22">
        <v>5</v>
      </c>
      <c r="E22" s="35">
        <v>547.26</v>
      </c>
      <c r="F22" s="35">
        <v>547.26</v>
      </c>
      <c r="G22" s="53">
        <v>471</v>
      </c>
      <c r="H22" s="12">
        <f t="shared" si="0"/>
        <v>521.84</v>
      </c>
      <c r="I22" s="54">
        <f t="shared" si="1"/>
        <v>269.65971668011514</v>
      </c>
      <c r="J22" s="9">
        <f t="shared" si="2"/>
        <v>51.67478857123162</v>
      </c>
      <c r="K22" s="9" t="s">
        <v>18</v>
      </c>
      <c r="L22" s="12">
        <f t="shared" si="3"/>
        <v>2609.2000000000003</v>
      </c>
      <c r="N22" s="49"/>
    </row>
    <row r="23" spans="1:14" s="31" customFormat="1" ht="12.75" customHeight="1">
      <c r="A23" s="22">
        <v>19</v>
      </c>
      <c r="B23" s="36" t="s">
        <v>50</v>
      </c>
      <c r="C23" s="22" t="s">
        <v>23</v>
      </c>
      <c r="D23" s="22">
        <v>3</v>
      </c>
      <c r="E23" s="35">
        <v>1430</v>
      </c>
      <c r="F23" s="35">
        <v>1430</v>
      </c>
      <c r="G23" s="53">
        <v>630</v>
      </c>
      <c r="H23" s="12">
        <f t="shared" si="0"/>
        <v>1163.33</v>
      </c>
      <c r="I23" s="54">
        <f t="shared" si="1"/>
        <v>682.2366687777783</v>
      </c>
      <c r="J23" s="9">
        <f t="shared" si="2"/>
        <v>58.64515389251359</v>
      </c>
      <c r="K23" s="9" t="s">
        <v>18</v>
      </c>
      <c r="L23" s="12">
        <f t="shared" si="3"/>
        <v>3489.99</v>
      </c>
      <c r="N23" s="49"/>
    </row>
    <row r="24" spans="1:14" s="30" customFormat="1" ht="13.5" customHeight="1">
      <c r="A24" s="22">
        <v>20</v>
      </c>
      <c r="B24" s="37" t="s">
        <v>37</v>
      </c>
      <c r="C24" s="22" t="s">
        <v>23</v>
      </c>
      <c r="D24" s="22">
        <v>2</v>
      </c>
      <c r="E24" s="35">
        <v>6000</v>
      </c>
      <c r="F24" s="35">
        <v>6000</v>
      </c>
      <c r="G24" s="53">
        <v>4581</v>
      </c>
      <c r="H24" s="12">
        <f t="shared" si="0"/>
        <v>5527</v>
      </c>
      <c r="I24" s="54">
        <f t="shared" si="1"/>
        <v>2929.6641872405785</v>
      </c>
      <c r="J24" s="9">
        <f t="shared" si="2"/>
        <v>53.006408309038875</v>
      </c>
      <c r="K24" s="9" t="s">
        <v>18</v>
      </c>
      <c r="L24" s="12">
        <f t="shared" si="3"/>
        <v>11054</v>
      </c>
      <c r="N24" s="49"/>
    </row>
    <row r="25" spans="1:14" s="31" customFormat="1" ht="13.5" customHeight="1">
      <c r="A25" s="22">
        <v>21</v>
      </c>
      <c r="B25" s="36" t="s">
        <v>55</v>
      </c>
      <c r="C25" s="22" t="s">
        <v>23</v>
      </c>
      <c r="D25" s="22">
        <v>1</v>
      </c>
      <c r="E25" s="35">
        <v>9016.86</v>
      </c>
      <c r="F25" s="35">
        <v>9016.86</v>
      </c>
      <c r="G25" s="53">
        <v>8797.5</v>
      </c>
      <c r="H25" s="12">
        <f>ROUND(AVERAGE(E25,F25,G25),2)</f>
        <v>8943.74</v>
      </c>
      <c r="I25" s="54">
        <f t="shared" si="1"/>
        <v>4496.375454885859</v>
      </c>
      <c r="J25" s="9">
        <f>I25/H25*100</f>
        <v>50.273995609061295</v>
      </c>
      <c r="K25" s="9" t="s">
        <v>18</v>
      </c>
      <c r="L25" s="12">
        <f t="shared" si="3"/>
        <v>8943.74</v>
      </c>
      <c r="N25" s="49"/>
    </row>
    <row r="26" spans="1:14" s="31" customFormat="1" ht="14.25" customHeight="1">
      <c r="A26" s="22">
        <v>22</v>
      </c>
      <c r="B26" s="36" t="s">
        <v>38</v>
      </c>
      <c r="C26" s="22" t="s">
        <v>23</v>
      </c>
      <c r="D26" s="22">
        <v>50</v>
      </c>
      <c r="E26" s="35">
        <v>460.62</v>
      </c>
      <c r="F26" s="35">
        <v>460.62</v>
      </c>
      <c r="G26" s="53">
        <v>393</v>
      </c>
      <c r="H26" s="12">
        <f t="shared" si="0"/>
        <v>438.08</v>
      </c>
      <c r="I26" s="54">
        <f t="shared" si="1"/>
        <v>226.80236594885872</v>
      </c>
      <c r="J26" s="9">
        <f t="shared" si="2"/>
        <v>51.77190603288412</v>
      </c>
      <c r="K26" s="9" t="s">
        <v>18</v>
      </c>
      <c r="L26" s="12">
        <f t="shared" si="3"/>
        <v>21904</v>
      </c>
      <c r="N26" s="49"/>
    </row>
    <row r="27" spans="1:14" s="31" customFormat="1" ht="14.25" customHeight="1">
      <c r="A27" s="22">
        <v>23</v>
      </c>
      <c r="B27" s="36" t="s">
        <v>63</v>
      </c>
      <c r="C27" s="22" t="s">
        <v>23</v>
      </c>
      <c r="D27" s="22">
        <v>10</v>
      </c>
      <c r="E27" s="35">
        <v>2300</v>
      </c>
      <c r="F27" s="35">
        <v>2300</v>
      </c>
      <c r="G27" s="53">
        <v>1581</v>
      </c>
      <c r="H27" s="12">
        <f t="shared" si="0"/>
        <v>2060.33</v>
      </c>
      <c r="I27" s="54">
        <f t="shared" si="1"/>
        <v>1115.7898221551407</v>
      </c>
      <c r="J27" s="9">
        <f t="shared" si="2"/>
        <v>54.1558790172031</v>
      </c>
      <c r="K27" s="9" t="s">
        <v>18</v>
      </c>
      <c r="L27" s="12">
        <f t="shared" si="3"/>
        <v>20603.3</v>
      </c>
      <c r="N27" s="49"/>
    </row>
    <row r="28" spans="1:14" s="31" customFormat="1" ht="14.25" customHeight="1">
      <c r="A28" s="22">
        <v>24</v>
      </c>
      <c r="B28" s="36" t="s">
        <v>39</v>
      </c>
      <c r="C28" s="22" t="s">
        <v>23</v>
      </c>
      <c r="D28" s="22">
        <v>5</v>
      </c>
      <c r="E28" s="35">
        <v>4000</v>
      </c>
      <c r="F28" s="35">
        <v>4000</v>
      </c>
      <c r="G28" s="53">
        <v>1449</v>
      </c>
      <c r="H28" s="12">
        <f t="shared" si="0"/>
        <v>3149.67</v>
      </c>
      <c r="I28" s="54">
        <f t="shared" si="1"/>
        <v>1901.020412977813</v>
      </c>
      <c r="J28" s="9">
        <f t="shared" si="2"/>
        <v>60.35617740835748</v>
      </c>
      <c r="K28" s="9" t="s">
        <v>18</v>
      </c>
      <c r="L28" s="12">
        <f t="shared" si="3"/>
        <v>15748.35</v>
      </c>
      <c r="N28" s="49"/>
    </row>
    <row r="29" spans="1:14" s="31" customFormat="1" ht="14.25" customHeight="1">
      <c r="A29" s="22">
        <v>25</v>
      </c>
      <c r="B29" s="36" t="s">
        <v>64</v>
      </c>
      <c r="C29" s="22" t="s">
        <v>23</v>
      </c>
      <c r="D29" s="22">
        <v>5</v>
      </c>
      <c r="E29" s="35">
        <v>141.02</v>
      </c>
      <c r="F29" s="35">
        <v>141.02</v>
      </c>
      <c r="G29" s="53">
        <v>123.02</v>
      </c>
      <c r="H29" s="12">
        <f t="shared" si="0"/>
        <v>135.02</v>
      </c>
      <c r="I29" s="54">
        <f t="shared" si="1"/>
        <v>69.56752187623185</v>
      </c>
      <c r="J29" s="9">
        <f t="shared" si="2"/>
        <v>51.523864520983444</v>
      </c>
      <c r="K29" s="9" t="s">
        <v>18</v>
      </c>
      <c r="L29" s="12">
        <f t="shared" si="3"/>
        <v>675.1</v>
      </c>
      <c r="N29" s="49"/>
    </row>
    <row r="30" spans="1:14" s="31" customFormat="1" ht="14.25" customHeight="1">
      <c r="A30" s="22">
        <v>26</v>
      </c>
      <c r="B30" s="36" t="s">
        <v>51</v>
      </c>
      <c r="C30" s="22" t="s">
        <v>23</v>
      </c>
      <c r="D30" s="22">
        <v>100</v>
      </c>
      <c r="E30" s="35">
        <v>73.92</v>
      </c>
      <c r="F30" s="35">
        <v>73.92</v>
      </c>
      <c r="G30" s="53">
        <v>91.5</v>
      </c>
      <c r="H30" s="12">
        <f t="shared" si="0"/>
        <v>79.78</v>
      </c>
      <c r="I30" s="54">
        <f t="shared" si="1"/>
        <v>38.0371095116335</v>
      </c>
      <c r="J30" s="9">
        <f t="shared" si="2"/>
        <v>47.67750001458198</v>
      </c>
      <c r="K30" s="9" t="s">
        <v>18</v>
      </c>
      <c r="L30" s="12">
        <f t="shared" si="3"/>
        <v>7978</v>
      </c>
      <c r="N30" s="49"/>
    </row>
    <row r="31" spans="1:14" s="31" customFormat="1" ht="24">
      <c r="A31" s="22">
        <v>27</v>
      </c>
      <c r="B31" s="36" t="s">
        <v>56</v>
      </c>
      <c r="C31" s="22" t="s">
        <v>40</v>
      </c>
      <c r="D31" s="22">
        <v>4</v>
      </c>
      <c r="E31" s="35">
        <v>12100</v>
      </c>
      <c r="F31" s="35">
        <v>12100</v>
      </c>
      <c r="G31" s="53">
        <v>9465</v>
      </c>
      <c r="H31" s="12">
        <f t="shared" si="0"/>
        <v>11221.67</v>
      </c>
      <c r="I31" s="54">
        <f t="shared" si="1"/>
        <v>5918.113471697858</v>
      </c>
      <c r="J31" s="9">
        <f t="shared" si="2"/>
        <v>52.73825973939581</v>
      </c>
      <c r="K31" s="9" t="s">
        <v>18</v>
      </c>
      <c r="L31" s="12">
        <f t="shared" si="3"/>
        <v>44886.68</v>
      </c>
      <c r="N31" s="49"/>
    </row>
    <row r="32" spans="1:14" s="31" customFormat="1" ht="14.25" customHeight="1">
      <c r="A32" s="22">
        <v>28</v>
      </c>
      <c r="B32" s="36" t="s">
        <v>41</v>
      </c>
      <c r="C32" s="22" t="s">
        <v>23</v>
      </c>
      <c r="D32" s="22">
        <v>3</v>
      </c>
      <c r="E32" s="35">
        <v>35000</v>
      </c>
      <c r="F32" s="35">
        <v>35000</v>
      </c>
      <c r="G32" s="53">
        <v>18000</v>
      </c>
      <c r="H32" s="12">
        <f t="shared" si="0"/>
        <v>29333.33</v>
      </c>
      <c r="I32" s="54">
        <f t="shared" si="1"/>
        <v>16769.68133931665</v>
      </c>
      <c r="J32" s="9">
        <f t="shared" si="2"/>
        <v>57.169374698735695</v>
      </c>
      <c r="K32" s="9" t="s">
        <v>18</v>
      </c>
      <c r="L32" s="12">
        <f t="shared" si="3"/>
        <v>87999.99</v>
      </c>
      <c r="N32" s="49"/>
    </row>
    <row r="33" spans="1:14" s="31" customFormat="1" ht="24">
      <c r="A33" s="22">
        <v>29</v>
      </c>
      <c r="B33" s="36" t="s">
        <v>65</v>
      </c>
      <c r="C33" s="22" t="s">
        <v>23</v>
      </c>
      <c r="D33" s="22">
        <v>30</v>
      </c>
      <c r="E33" s="35">
        <v>276.22</v>
      </c>
      <c r="F33" s="35">
        <v>276.22</v>
      </c>
      <c r="G33" s="53">
        <v>183</v>
      </c>
      <c r="H33" s="12">
        <f t="shared" si="0"/>
        <v>245.15</v>
      </c>
      <c r="I33" s="54">
        <f t="shared" si="1"/>
        <v>133.73611737921314</v>
      </c>
      <c r="J33" s="9">
        <f t="shared" si="2"/>
        <v>54.552770703329855</v>
      </c>
      <c r="K33" s="9" t="s">
        <v>18</v>
      </c>
      <c r="L33" s="12">
        <f t="shared" si="3"/>
        <v>7354.5</v>
      </c>
      <c r="N33" s="49"/>
    </row>
    <row r="34" spans="1:14" s="31" customFormat="1" ht="14.25" customHeight="1">
      <c r="A34" s="22">
        <v>30</v>
      </c>
      <c r="B34" s="36" t="s">
        <v>52</v>
      </c>
      <c r="C34" s="22" t="s">
        <v>23</v>
      </c>
      <c r="D34" s="22">
        <v>2</v>
      </c>
      <c r="E34" s="35">
        <v>31900</v>
      </c>
      <c r="F34" s="35">
        <v>31900</v>
      </c>
      <c r="G34" s="53">
        <v>20625</v>
      </c>
      <c r="H34" s="12">
        <f t="shared" si="0"/>
        <v>28141.67</v>
      </c>
      <c r="I34" s="54">
        <f t="shared" si="1"/>
        <v>15425.691986549311</v>
      </c>
      <c r="J34" s="9">
        <f t="shared" si="2"/>
        <v>54.814415727813284</v>
      </c>
      <c r="K34" s="9" t="s">
        <v>18</v>
      </c>
      <c r="L34" s="12">
        <f t="shared" si="3"/>
        <v>56283.34</v>
      </c>
      <c r="N34" s="49"/>
    </row>
    <row r="35" spans="1:14" s="31" customFormat="1" ht="14.25" customHeight="1">
      <c r="A35" s="22">
        <v>31</v>
      </c>
      <c r="B35" s="36" t="s">
        <v>42</v>
      </c>
      <c r="C35" s="22" t="s">
        <v>23</v>
      </c>
      <c r="D35" s="22">
        <v>1</v>
      </c>
      <c r="E35" s="35">
        <v>14248</v>
      </c>
      <c r="F35" s="35">
        <v>14248</v>
      </c>
      <c r="G35" s="53">
        <v>6688.5</v>
      </c>
      <c r="H35" s="12">
        <f t="shared" si="0"/>
        <v>11728.17</v>
      </c>
      <c r="I35" s="54">
        <f t="shared" si="1"/>
        <v>6808.451035335303</v>
      </c>
      <c r="J35" s="9">
        <f t="shared" si="2"/>
        <v>58.05211755401996</v>
      </c>
      <c r="K35" s="9" t="s">
        <v>18</v>
      </c>
      <c r="L35" s="12">
        <f t="shared" si="3"/>
        <v>11728.17</v>
      </c>
      <c r="N35" s="49"/>
    </row>
    <row r="36" spans="1:14" s="31" customFormat="1" ht="14.25" customHeight="1">
      <c r="A36" s="22">
        <v>32</v>
      </c>
      <c r="B36" s="36" t="s">
        <v>43</v>
      </c>
      <c r="C36" s="22" t="s">
        <v>23</v>
      </c>
      <c r="D36" s="22">
        <v>15</v>
      </c>
      <c r="E36" s="35">
        <v>1166</v>
      </c>
      <c r="F36" s="35">
        <v>1166</v>
      </c>
      <c r="G36" s="53">
        <v>898.5</v>
      </c>
      <c r="H36" s="12">
        <f t="shared" si="0"/>
        <v>1076.83</v>
      </c>
      <c r="I36" s="54">
        <f t="shared" si="1"/>
        <v>569.6912487406373</v>
      </c>
      <c r="J36" s="9">
        <f t="shared" si="2"/>
        <v>52.90447412689444</v>
      </c>
      <c r="K36" s="9" t="s">
        <v>18</v>
      </c>
      <c r="L36" s="12">
        <f t="shared" si="3"/>
        <v>16152.449999999999</v>
      </c>
      <c r="N36" s="49"/>
    </row>
    <row r="37" spans="1:14" s="31" customFormat="1" ht="14.25" customHeight="1">
      <c r="A37" s="22">
        <v>33</v>
      </c>
      <c r="B37" s="36" t="s">
        <v>44</v>
      </c>
      <c r="C37" s="22" t="s">
        <v>23</v>
      </c>
      <c r="D37" s="22">
        <v>1.8</v>
      </c>
      <c r="E37" s="35">
        <v>960</v>
      </c>
      <c r="F37" s="35">
        <v>960</v>
      </c>
      <c r="G37" s="53">
        <v>379.5</v>
      </c>
      <c r="H37" s="12">
        <f t="shared" si="0"/>
        <v>766.5</v>
      </c>
      <c r="I37" s="54">
        <f t="shared" si="1"/>
        <v>456.947001850324</v>
      </c>
      <c r="J37" s="9">
        <f t="shared" si="2"/>
        <v>59.61474257668937</v>
      </c>
      <c r="K37" s="9" t="s">
        <v>18</v>
      </c>
      <c r="L37" s="12">
        <f t="shared" si="3"/>
        <v>1379.7</v>
      </c>
      <c r="N37" s="49"/>
    </row>
    <row r="38" spans="1:14" s="31" customFormat="1" ht="14.25" customHeight="1">
      <c r="A38" s="22">
        <v>34</v>
      </c>
      <c r="B38" s="36" t="s">
        <v>45</v>
      </c>
      <c r="C38" s="22" t="s">
        <v>23</v>
      </c>
      <c r="D38" s="22">
        <v>10</v>
      </c>
      <c r="E38" s="35">
        <v>1199</v>
      </c>
      <c r="F38" s="35">
        <v>1199</v>
      </c>
      <c r="G38" s="53">
        <v>945</v>
      </c>
      <c r="H38" s="12">
        <f t="shared" si="0"/>
        <v>1114.33</v>
      </c>
      <c r="I38" s="54">
        <f t="shared" si="1"/>
        <v>586.7474873330661</v>
      </c>
      <c r="J38" s="9">
        <f t="shared" si="2"/>
        <v>52.6547330981905</v>
      </c>
      <c r="K38" s="9" t="s">
        <v>18</v>
      </c>
      <c r="L38" s="12">
        <f t="shared" si="3"/>
        <v>11143.3</v>
      </c>
      <c r="N38" s="49"/>
    </row>
    <row r="39" spans="1:14" s="31" customFormat="1" ht="15" customHeight="1">
      <c r="A39" s="22">
        <v>35</v>
      </c>
      <c r="B39" s="38" t="s">
        <v>57</v>
      </c>
      <c r="C39" s="22" t="s">
        <v>23</v>
      </c>
      <c r="D39" s="22">
        <v>2</v>
      </c>
      <c r="E39" s="35">
        <v>1800</v>
      </c>
      <c r="F39" s="35">
        <v>1800</v>
      </c>
      <c r="G39" s="53">
        <v>1440</v>
      </c>
      <c r="H39" s="12">
        <f t="shared" si="0"/>
        <v>1680</v>
      </c>
      <c r="I39" s="54">
        <f t="shared" si="1"/>
        <v>881.8163074019441</v>
      </c>
      <c r="J39" s="9">
        <f t="shared" si="2"/>
        <v>52.48906591678239</v>
      </c>
      <c r="K39" s="9" t="s">
        <v>18</v>
      </c>
      <c r="L39" s="12">
        <f t="shared" si="3"/>
        <v>3360</v>
      </c>
      <c r="N39" s="49"/>
    </row>
    <row r="40" spans="1:14" s="31" customFormat="1" ht="14.25" customHeight="1">
      <c r="A40" s="22">
        <v>36</v>
      </c>
      <c r="B40" s="36" t="s">
        <v>46</v>
      </c>
      <c r="C40" s="22" t="s">
        <v>23</v>
      </c>
      <c r="D40" s="22">
        <v>0.5</v>
      </c>
      <c r="E40" s="35">
        <v>17800</v>
      </c>
      <c r="F40" s="35">
        <v>17800</v>
      </c>
      <c r="G40" s="53">
        <v>9363.02</v>
      </c>
      <c r="H40" s="12">
        <f t="shared" si="0"/>
        <v>14987.67</v>
      </c>
      <c r="I40" s="54">
        <f t="shared" si="1"/>
        <v>8534.872836812412</v>
      </c>
      <c r="J40" s="9">
        <f t="shared" si="2"/>
        <v>56.945961826037085</v>
      </c>
      <c r="K40" s="9" t="s">
        <v>18</v>
      </c>
      <c r="L40" s="12">
        <f t="shared" si="3"/>
        <v>7493.835</v>
      </c>
      <c r="N40" s="49"/>
    </row>
    <row r="41" spans="1:14" s="31" customFormat="1" ht="14.25" customHeight="1">
      <c r="A41" s="22">
        <v>37</v>
      </c>
      <c r="B41" s="36" t="s">
        <v>58</v>
      </c>
      <c r="C41" s="22" t="s">
        <v>23</v>
      </c>
      <c r="D41" s="22">
        <v>7</v>
      </c>
      <c r="E41" s="35">
        <v>290</v>
      </c>
      <c r="F41" s="35">
        <v>290</v>
      </c>
      <c r="G41" s="53">
        <v>270</v>
      </c>
      <c r="H41" s="12">
        <f t="shared" si="0"/>
        <v>283.33</v>
      </c>
      <c r="I41" s="54">
        <f t="shared" si="1"/>
        <v>143.92268372868358</v>
      </c>
      <c r="J41" s="9">
        <f t="shared" si="2"/>
        <v>50.79683892587569</v>
      </c>
      <c r="K41" s="9" t="s">
        <v>18</v>
      </c>
      <c r="L41" s="12">
        <f t="shared" si="3"/>
        <v>1983.31</v>
      </c>
      <c r="N41" s="49"/>
    </row>
    <row r="42" spans="1:14" s="31" customFormat="1" ht="14.25" customHeight="1">
      <c r="A42" s="22">
        <v>38</v>
      </c>
      <c r="B42" s="36" t="s">
        <v>47</v>
      </c>
      <c r="C42" s="22" t="s">
        <v>23</v>
      </c>
      <c r="D42" s="34">
        <v>10</v>
      </c>
      <c r="E42" s="35">
        <v>1278.9</v>
      </c>
      <c r="F42" s="35">
        <v>1278.9</v>
      </c>
      <c r="G42" s="53">
        <v>867</v>
      </c>
      <c r="H42" s="12">
        <f t="shared" si="0"/>
        <v>1141.6</v>
      </c>
      <c r="I42" s="54">
        <f t="shared" si="1"/>
        <v>619.9545386558599</v>
      </c>
      <c r="J42" s="9">
        <f t="shared" si="2"/>
        <v>54.305758466701114</v>
      </c>
      <c r="K42" s="9" t="s">
        <v>18</v>
      </c>
      <c r="L42" s="12">
        <f t="shared" si="3"/>
        <v>11416</v>
      </c>
      <c r="N42" s="49"/>
    </row>
    <row r="43" spans="1:14" s="31" customFormat="1" ht="14.25" customHeight="1">
      <c r="A43" s="22">
        <v>39</v>
      </c>
      <c r="B43" s="36" t="s">
        <v>48</v>
      </c>
      <c r="C43" s="22" t="s">
        <v>23</v>
      </c>
      <c r="D43" s="22">
        <v>15</v>
      </c>
      <c r="E43" s="35">
        <v>800</v>
      </c>
      <c r="F43" s="35">
        <v>800</v>
      </c>
      <c r="G43" s="53">
        <v>604.5</v>
      </c>
      <c r="H43" s="12">
        <f t="shared" si="0"/>
        <v>734.83</v>
      </c>
      <c r="I43" s="54">
        <f t="shared" si="1"/>
        <v>390.3491371729501</v>
      </c>
      <c r="J43" s="9">
        <f t="shared" si="2"/>
        <v>53.12101263869876</v>
      </c>
      <c r="K43" s="9" t="s">
        <v>18</v>
      </c>
      <c r="L43" s="12">
        <f t="shared" si="3"/>
        <v>11022.45</v>
      </c>
      <c r="N43" s="49"/>
    </row>
    <row r="44" spans="1:14" s="31" customFormat="1" ht="14.25" customHeight="1">
      <c r="A44" s="22">
        <v>40</v>
      </c>
      <c r="B44" s="36" t="s">
        <v>49</v>
      </c>
      <c r="C44" s="22" t="s">
        <v>23</v>
      </c>
      <c r="D44" s="22">
        <v>53</v>
      </c>
      <c r="E44" s="35">
        <v>594</v>
      </c>
      <c r="F44" s="35">
        <v>594</v>
      </c>
      <c r="G44" s="53">
        <v>424.5</v>
      </c>
      <c r="H44" s="12">
        <f t="shared" si="0"/>
        <v>537.5</v>
      </c>
      <c r="I44" s="54">
        <f t="shared" si="1"/>
        <v>288.81406215764497</v>
      </c>
      <c r="J44" s="9">
        <f t="shared" si="2"/>
        <v>53.73284877351534</v>
      </c>
      <c r="K44" s="9" t="s">
        <v>18</v>
      </c>
      <c r="L44" s="12">
        <f t="shared" si="3"/>
        <v>28487.5</v>
      </c>
      <c r="N44" s="49"/>
    </row>
    <row r="45" spans="1:14" ht="18" customHeight="1">
      <c r="A45" s="42" t="s">
        <v>6</v>
      </c>
      <c r="B45" s="44"/>
      <c r="C45" s="23"/>
      <c r="D45" s="42"/>
      <c r="E45" s="43"/>
      <c r="F45" s="43"/>
      <c r="G45" s="43"/>
      <c r="H45" s="56"/>
      <c r="I45" s="43"/>
      <c r="J45" s="44"/>
      <c r="K45" s="32"/>
      <c r="L45" s="33">
        <f>SUM(L5:L44)</f>
        <v>1098092.015</v>
      </c>
      <c r="N45" s="50"/>
    </row>
    <row r="46" spans="2:12" ht="15.75">
      <c r="B46" s="24" t="s">
        <v>7</v>
      </c>
      <c r="C46" s="24"/>
      <c r="D46" s="24"/>
      <c r="E46" s="24"/>
      <c r="F46" s="24"/>
      <c r="G46" s="24"/>
      <c r="H46" s="24"/>
      <c r="I46" s="24"/>
      <c r="J46" s="24"/>
      <c r="K46" s="24"/>
      <c r="L46" s="1"/>
    </row>
    <row r="47" spans="1:12" ht="15.75">
      <c r="A47" s="2"/>
      <c r="B47" s="40" t="s">
        <v>12</v>
      </c>
      <c r="C47" s="40"/>
      <c r="D47" s="40"/>
      <c r="E47" s="40"/>
      <c r="F47" s="40"/>
      <c r="G47" s="40"/>
      <c r="H47" s="40"/>
      <c r="I47" s="40"/>
      <c r="J47" s="40"/>
      <c r="K47" s="40"/>
      <c r="L47" s="1"/>
    </row>
    <row r="48" spans="2:12" ht="15.75">
      <c r="B48" s="40" t="s">
        <v>13</v>
      </c>
      <c r="C48" s="40"/>
      <c r="D48" s="40"/>
      <c r="E48" s="40"/>
      <c r="F48" s="40"/>
      <c r="G48" s="40"/>
      <c r="H48" s="40"/>
      <c r="I48" s="40"/>
      <c r="J48" s="40"/>
      <c r="K48" s="40"/>
      <c r="L48" s="1"/>
    </row>
    <row r="49" spans="2:12" ht="15.75">
      <c r="B49" s="40" t="s">
        <v>14</v>
      </c>
      <c r="C49" s="40"/>
      <c r="D49" s="40"/>
      <c r="E49" s="40"/>
      <c r="F49" s="40"/>
      <c r="G49" s="40"/>
      <c r="H49" s="40"/>
      <c r="I49" s="40"/>
      <c r="J49" s="40"/>
      <c r="K49" s="40"/>
      <c r="L49" s="51"/>
    </row>
    <row r="50" spans="2:12" ht="15.75">
      <c r="B50" s="40" t="s">
        <v>15</v>
      </c>
      <c r="C50" s="40"/>
      <c r="D50" s="40"/>
      <c r="E50" s="40"/>
      <c r="F50" s="40"/>
      <c r="G50" s="40"/>
      <c r="H50" s="40"/>
      <c r="I50" s="40"/>
      <c r="J50" s="40"/>
      <c r="K50" s="40"/>
      <c r="L50" s="1"/>
    </row>
    <row r="51" spans="2:12" ht="15" customHeight="1">
      <c r="B51" s="40" t="s">
        <v>16</v>
      </c>
      <c r="C51" s="40"/>
      <c r="D51" s="40"/>
      <c r="E51" s="40"/>
      <c r="F51" s="40"/>
      <c r="G51" s="40"/>
      <c r="H51" s="40"/>
      <c r="I51" s="40"/>
      <c r="J51" s="40"/>
      <c r="K51" s="40"/>
      <c r="L51" s="1"/>
    </row>
    <row r="52" spans="2:12" ht="16.5" customHeight="1">
      <c r="B52" s="40" t="s">
        <v>17</v>
      </c>
      <c r="C52" s="40"/>
      <c r="D52" s="40"/>
      <c r="E52" s="40"/>
      <c r="F52" s="40"/>
      <c r="G52" s="40"/>
      <c r="H52" s="40"/>
      <c r="I52" s="40"/>
      <c r="J52" s="40"/>
      <c r="K52" s="40"/>
      <c r="L52" s="1"/>
    </row>
    <row r="53" spans="2:12" ht="15.75">
      <c r="B53" s="25"/>
      <c r="C53" s="25"/>
      <c r="D53" s="25"/>
      <c r="E53" s="25"/>
      <c r="F53" s="25"/>
      <c r="G53" s="26"/>
      <c r="H53" s="25"/>
      <c r="I53" s="25"/>
      <c r="J53" s="25"/>
      <c r="K53" s="25"/>
      <c r="L53" s="1"/>
    </row>
    <row r="54" spans="1:12" ht="15.75">
      <c r="A54" s="1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"/>
    </row>
    <row r="55" spans="1:12" ht="15.75">
      <c r="A55" s="15"/>
      <c r="B55" s="21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1:12" ht="12.75" customHeight="1">
      <c r="A56" s="15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"/>
    </row>
    <row r="57" spans="1:11" ht="13.5" customHeight="1">
      <c r="A57" s="15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9" spans="1:11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</row>
  </sheetData>
  <sheetProtection/>
  <autoFilter ref="B1:B59"/>
  <mergeCells count="14">
    <mergeCell ref="D45:J45"/>
    <mergeCell ref="B54:K54"/>
    <mergeCell ref="A2:K2"/>
    <mergeCell ref="A1:K1"/>
    <mergeCell ref="A3:K3"/>
    <mergeCell ref="A45:B45"/>
    <mergeCell ref="A59:K59"/>
    <mergeCell ref="B49:K49"/>
    <mergeCell ref="B50:K50"/>
    <mergeCell ref="B47:K47"/>
    <mergeCell ref="B48:K48"/>
    <mergeCell ref="B51:K51"/>
    <mergeCell ref="B52:K52"/>
    <mergeCell ref="B57:K5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1</cp:lastModifiedBy>
  <cp:lastPrinted>2019-07-08T09:48:27Z</cp:lastPrinted>
  <dcterms:created xsi:type="dcterms:W3CDTF">2014-07-02T09:07:27Z</dcterms:created>
  <dcterms:modified xsi:type="dcterms:W3CDTF">2019-07-08T10:07:47Z</dcterms:modified>
  <cp:category/>
  <cp:version/>
  <cp:contentType/>
  <cp:contentStatus/>
</cp:coreProperties>
</file>