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вощи" sheetId="1" r:id="rId1"/>
  </sheets>
  <definedNames>
    <definedName name="OLE_LINK1" localSheetId="0">'овощи'!#REF!</definedName>
    <definedName name="_xlnm.Print_Area" localSheetId="0">'овощи'!$A$1:$R$14</definedName>
  </definedNames>
  <calcPr fullCalcOnLoad="1"/>
</workbook>
</file>

<file path=xl/sharedStrings.xml><?xml version="1.0" encoding="utf-8"?>
<sst xmlns="http://schemas.openxmlformats.org/spreadsheetml/2006/main" count="39" uniqueCount="33">
  <si>
    <t>№</t>
  </si>
  <si>
    <t>Ед. изм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</si>
  <si>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</si>
  <si>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</si>
  <si>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</si>
  <si>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</si>
  <si>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</si>
  <si>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</si>
  <si>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</si>
  <si>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</si>
  <si>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</si>
  <si>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</si>
  <si>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t>ФИО</t>
  </si>
  <si>
    <t>ИТОГО:</t>
  </si>
  <si>
    <t xml:space="preserve">Кол-во </t>
  </si>
  <si>
    <t>кг</t>
  </si>
  <si>
    <r>
      <t>Средняя арифметическая цена за единицу     &lt;</t>
    </r>
    <r>
      <rPr>
        <b/>
        <i/>
        <sz val="10"/>
        <rFont val="Times New Roman"/>
        <family val="1"/>
      </rPr>
      <t>ц</t>
    </r>
    <r>
      <rPr>
        <b/>
        <sz val="10"/>
        <rFont val="Times New Roman"/>
        <family val="1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</si>
  <si>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</rPr>
      <t xml:space="preserve">         (не должен превышать 33%)</t>
    </r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</si>
  <si>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</si>
  <si>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При определении Н(М)ЦК, ЦКЕП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 (Метод сопоставимых рыночных цен (анализ рынка))</t>
    </r>
  </si>
  <si>
    <t>Морковь</t>
  </si>
  <si>
    <t>Лук репчатый</t>
  </si>
  <si>
    <t>Свёкла столовая</t>
  </si>
  <si>
    <t>Капуста белокачанная</t>
  </si>
  <si>
    <t>Н(М)ЦК, ЦКЕП договора  с учетом округления цены за единицу (руб.)</t>
  </si>
  <si>
    <t>В результате проведенного расчета Н(М)ЦК, ЦКЕП договора составила:</t>
  </si>
  <si>
    <t xml:space="preserve">Наименование предмета </t>
  </si>
  <si>
    <t>Коммерческое предложение № 1</t>
  </si>
  <si>
    <t>Коммерческое предложение № 2</t>
  </si>
  <si>
    <t>Коммерческое предложение № 3</t>
  </si>
  <si>
    <t>Чеснок свежий (головка)</t>
  </si>
  <si>
    <t xml:space="preserve">Приложение №1 к аукционной документации </t>
  </si>
  <si>
    <t xml:space="preserve">Обоснование начальной (максимальной) цены договора (Н(М)ЦК) на ПОСТАВКУ овощей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</si>
</sst>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172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39" fillId="0" borderId="0" xfId="42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justify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7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center" vertical="top" wrapText="1"/>
    </xf>
    <xf numFmtId="49" fontId="16" fillId="0" borderId="10" xfId="42" applyNumberFormat="1" applyFont="1" applyFill="1" applyBorder="1" applyAlignment="1" applyProtection="1">
      <alignment horizontal="center" vertical="top" wrapText="1"/>
      <protection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3</xdr:row>
      <xdr:rowOff>971550</xdr:rowOff>
    </xdr:from>
    <xdr:to>
      <xdr:col>14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32410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990600</xdr:colOff>
      <xdr:row>3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764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3</xdr:row>
      <xdr:rowOff>1676400</xdr:rowOff>
    </xdr:from>
    <xdr:to>
      <xdr:col>14</xdr:col>
      <xdr:colOff>1362075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30289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352425</xdr:colOff>
      <xdr:row>3</xdr:row>
      <xdr:rowOff>1533525</xdr:rowOff>
    </xdr:from>
    <xdr:to>
      <xdr:col>14</xdr:col>
      <xdr:colOff>438150</xdr:colOff>
      <xdr:row>3</xdr:row>
      <xdr:rowOff>1666875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288607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view="pageBreakPreview" zoomScaleSheetLayoutView="100" zoomScalePageLayoutView="0" workbookViewId="0" topLeftCell="A1">
      <selection activeCell="O3" sqref="O3:R3"/>
    </sheetView>
  </sheetViews>
  <sheetFormatPr defaultColWidth="9.140625" defaultRowHeight="15"/>
  <cols>
    <col min="1" max="1" width="3.140625" style="2" customWidth="1"/>
    <col min="2" max="2" width="23.421875" style="2" customWidth="1"/>
    <col min="3" max="3" width="6.00390625" style="2" customWidth="1"/>
    <col min="4" max="4" width="6.8515625" style="2" customWidth="1"/>
    <col min="5" max="5" width="12.7109375" style="2" customWidth="1"/>
    <col min="6" max="6" width="12.8515625" style="2" customWidth="1"/>
    <col min="7" max="7" width="13.28125" style="2" customWidth="1"/>
    <col min="8" max="10" width="11.7109375" style="2" hidden="1" customWidth="1"/>
    <col min="11" max="11" width="11.421875" style="2" hidden="1" customWidth="1"/>
    <col min="12" max="12" width="15.57421875" style="2" customWidth="1"/>
    <col min="13" max="13" width="15.421875" style="2" customWidth="1"/>
    <col min="14" max="14" width="14.28125" style="2" customWidth="1"/>
    <col min="15" max="15" width="22.7109375" style="2" customWidth="1"/>
    <col min="16" max="16" width="9.8515625" style="2" customWidth="1"/>
    <col min="17" max="17" width="9.140625" style="2" customWidth="1"/>
    <col min="18" max="18" width="14.421875" style="2" customWidth="1"/>
    <col min="19" max="19" width="12.28125" style="2" customWidth="1"/>
    <col min="20" max="20" width="4.28125" style="2" customWidth="1"/>
    <col min="21" max="21" width="8.7109375" style="2" customWidth="1"/>
    <col min="22" max="16384" width="9.140625" style="2" customWidth="1"/>
  </cols>
  <sheetData>
    <row r="1" spans="1:18" ht="27.75" customHeight="1">
      <c r="A1" s="12"/>
      <c r="B1" s="12"/>
      <c r="C1" s="12"/>
      <c r="D1" s="12"/>
      <c r="E1" s="12"/>
      <c r="F1" s="19"/>
      <c r="G1" s="12"/>
      <c r="H1" s="12"/>
      <c r="I1" s="12"/>
      <c r="J1" s="12"/>
      <c r="K1" s="12"/>
      <c r="L1" s="59" t="s">
        <v>31</v>
      </c>
      <c r="M1" s="59"/>
      <c r="N1" s="59"/>
      <c r="O1" s="59"/>
      <c r="P1" s="59"/>
      <c r="Q1" s="59"/>
      <c r="R1" s="59"/>
    </row>
    <row r="2" spans="1:18" ht="39.75" customHeight="1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39" customHeight="1">
      <c r="A3" s="54" t="s">
        <v>0</v>
      </c>
      <c r="B3" s="54" t="s">
        <v>26</v>
      </c>
      <c r="C3" s="54" t="s">
        <v>1</v>
      </c>
      <c r="D3" s="54" t="s">
        <v>14</v>
      </c>
      <c r="E3" s="55" t="s">
        <v>2</v>
      </c>
      <c r="F3" s="55"/>
      <c r="G3" s="55"/>
      <c r="H3" s="55" t="s">
        <v>7</v>
      </c>
      <c r="I3" s="55"/>
      <c r="J3" s="55"/>
      <c r="K3" s="55" t="s">
        <v>10</v>
      </c>
      <c r="L3" s="56" t="s">
        <v>11</v>
      </c>
      <c r="M3" s="56"/>
      <c r="N3" s="56"/>
      <c r="O3" s="57" t="s">
        <v>8</v>
      </c>
      <c r="P3" s="57"/>
      <c r="Q3" s="58"/>
      <c r="R3" s="58"/>
    </row>
    <row r="4" spans="1:18" ht="168.75" customHeight="1">
      <c r="A4" s="54"/>
      <c r="B4" s="54"/>
      <c r="C4" s="54"/>
      <c r="D4" s="54"/>
      <c r="E4" s="40" t="s">
        <v>27</v>
      </c>
      <c r="F4" s="41" t="s">
        <v>28</v>
      </c>
      <c r="G4" s="41" t="s">
        <v>29</v>
      </c>
      <c r="H4" s="22" t="s">
        <v>9</v>
      </c>
      <c r="I4" s="22" t="s">
        <v>9</v>
      </c>
      <c r="J4" s="22" t="s">
        <v>9</v>
      </c>
      <c r="K4" s="55"/>
      <c r="L4" s="22" t="s">
        <v>16</v>
      </c>
      <c r="M4" s="22" t="s">
        <v>3</v>
      </c>
      <c r="N4" s="23" t="s">
        <v>17</v>
      </c>
      <c r="O4" s="24" t="s">
        <v>18</v>
      </c>
      <c r="P4" s="22" t="s">
        <v>4</v>
      </c>
      <c r="Q4" s="25" t="s">
        <v>5</v>
      </c>
      <c r="R4" s="22" t="s">
        <v>24</v>
      </c>
    </row>
    <row r="5" spans="1:19" s="1" customFormat="1" ht="33" customHeight="1">
      <c r="A5" s="26">
        <v>1</v>
      </c>
      <c r="B5" s="50" t="s">
        <v>20</v>
      </c>
      <c r="C5" s="42" t="s">
        <v>15</v>
      </c>
      <c r="D5" s="43">
        <v>211</v>
      </c>
      <c r="E5" s="44">
        <v>25</v>
      </c>
      <c r="F5" s="44">
        <v>30</v>
      </c>
      <c r="G5" s="44">
        <v>16</v>
      </c>
      <c r="H5" s="44">
        <v>0</v>
      </c>
      <c r="I5" s="44">
        <v>0</v>
      </c>
      <c r="J5" s="44">
        <v>0</v>
      </c>
      <c r="K5" s="44">
        <v>0</v>
      </c>
      <c r="L5" s="45">
        <f>AVERAGE(E5:G5)</f>
        <v>23.666666666666668</v>
      </c>
      <c r="M5" s="46">
        <f>SQRT(((SUM((POWER(E5-L5,2)),(POWER(F5-L5,2)),(POWER(G5-L5,2)))/(COLUMNS(E5:G5)-1))))</f>
        <v>7.094598884597588</v>
      </c>
      <c r="N5" s="46">
        <f>M5/L5*100</f>
        <v>29.97717838562361</v>
      </c>
      <c r="O5" s="47">
        <f>((D5/3)*(SUM(E5:E5:G5)))</f>
        <v>4993.666666666666</v>
      </c>
      <c r="P5" s="48">
        <f>O5/D5</f>
        <v>23.666666666666664</v>
      </c>
      <c r="Q5" s="47">
        <f>ROUNDDOWN(P5,2)</f>
        <v>23.66</v>
      </c>
      <c r="R5" s="49">
        <f>Q5*D5</f>
        <v>4992.26</v>
      </c>
      <c r="S5" s="2"/>
    </row>
    <row r="6" spans="1:19" s="1" customFormat="1" ht="33" customHeight="1">
      <c r="A6" s="26">
        <v>2</v>
      </c>
      <c r="B6" s="50" t="s">
        <v>21</v>
      </c>
      <c r="C6" s="42" t="s">
        <v>15</v>
      </c>
      <c r="D6" s="42">
        <v>292</v>
      </c>
      <c r="E6" s="44">
        <v>33</v>
      </c>
      <c r="F6" s="44">
        <v>20</v>
      </c>
      <c r="G6" s="44">
        <v>12</v>
      </c>
      <c r="H6" s="44"/>
      <c r="I6" s="44"/>
      <c r="J6" s="44"/>
      <c r="K6" s="44"/>
      <c r="L6" s="45">
        <f>AVERAGE(E6:G6)</f>
        <v>21.666666666666668</v>
      </c>
      <c r="M6" s="46">
        <f>SQRT(((SUM((POWER(E6-L6,2)),(POWER(F6-L6,2)),(POWER(G6-L6,2)))/(COLUMNS(E6:G6)-1))))</f>
        <v>10.598742063723098</v>
      </c>
      <c r="N6" s="46">
        <f>M6/L6*100</f>
        <v>48.91727106333737</v>
      </c>
      <c r="O6" s="47">
        <f>((D6/3)*(SUM(E6:E6:G6)))</f>
        <v>6326.666666666666</v>
      </c>
      <c r="P6" s="48">
        <f>O6/D6</f>
        <v>21.666666666666664</v>
      </c>
      <c r="Q6" s="47">
        <f>ROUNDDOWN(P6,2)</f>
        <v>21.66</v>
      </c>
      <c r="R6" s="49">
        <f>Q6*D6</f>
        <v>6324.72</v>
      </c>
      <c r="S6" s="2"/>
    </row>
    <row r="7" spans="1:19" s="1" customFormat="1" ht="33" customHeight="1">
      <c r="A7" s="26">
        <v>3</v>
      </c>
      <c r="B7" s="50" t="s">
        <v>22</v>
      </c>
      <c r="C7" s="42" t="s">
        <v>15</v>
      </c>
      <c r="D7" s="42">
        <v>227</v>
      </c>
      <c r="E7" s="44">
        <v>12</v>
      </c>
      <c r="F7" s="44">
        <v>10</v>
      </c>
      <c r="G7" s="44">
        <v>11</v>
      </c>
      <c r="H7" s="44"/>
      <c r="I7" s="44"/>
      <c r="J7" s="44"/>
      <c r="K7" s="44"/>
      <c r="L7" s="45">
        <f>AVERAGE(E7:G7)</f>
        <v>11</v>
      </c>
      <c r="M7" s="46">
        <f>SQRT(((SUM((POWER(E7-L7,2)),(POWER(F7-L7,2)),(POWER(G7-L7,2)))/(COLUMNS(E7:G7)-1))))</f>
        <v>1</v>
      </c>
      <c r="N7" s="46">
        <f>M7/L7*100</f>
        <v>9.090909090909092</v>
      </c>
      <c r="O7" s="47">
        <f>((D7/3)*(SUM(E7:E7:G7)))</f>
        <v>2497</v>
      </c>
      <c r="P7" s="48">
        <f>O7/D7</f>
        <v>11</v>
      </c>
      <c r="Q7" s="47">
        <f>ROUNDDOWN(P7,2)</f>
        <v>11</v>
      </c>
      <c r="R7" s="49">
        <f>Q7*D7</f>
        <v>2497</v>
      </c>
      <c r="S7" s="2"/>
    </row>
    <row r="8" spans="1:19" s="1" customFormat="1" ht="33" customHeight="1">
      <c r="A8" s="26">
        <v>4</v>
      </c>
      <c r="B8" s="50" t="s">
        <v>23</v>
      </c>
      <c r="C8" s="42" t="s">
        <v>15</v>
      </c>
      <c r="D8" s="42">
        <v>336</v>
      </c>
      <c r="E8" s="44">
        <v>20</v>
      </c>
      <c r="F8" s="44">
        <v>13</v>
      </c>
      <c r="G8" s="44">
        <v>9</v>
      </c>
      <c r="H8" s="44"/>
      <c r="I8" s="44"/>
      <c r="J8" s="44"/>
      <c r="K8" s="44"/>
      <c r="L8" s="45">
        <f>AVERAGE(E8:G8)</f>
        <v>14</v>
      </c>
      <c r="M8" s="46">
        <f>SQRT(((SUM((POWER(E8-L8,2)),(POWER(F8-L8,2)),(POWER(G8-L8,2)))/(COLUMNS(E8:G8)-1))))</f>
        <v>5.5677643628300215</v>
      </c>
      <c r="N8" s="46">
        <f>M8/L8*100</f>
        <v>39.76974544878587</v>
      </c>
      <c r="O8" s="47">
        <f>((D8/3)*(SUM(E8:E8:G8)))</f>
        <v>4704</v>
      </c>
      <c r="P8" s="48">
        <f>O8/D8</f>
        <v>14</v>
      </c>
      <c r="Q8" s="47">
        <f>ROUNDDOWN(P8,2)</f>
        <v>14</v>
      </c>
      <c r="R8" s="49">
        <f>Q8*D8</f>
        <v>4704</v>
      </c>
      <c r="S8" s="2"/>
    </row>
    <row r="9" spans="1:19" s="1" customFormat="1" ht="30" customHeight="1">
      <c r="A9" s="26">
        <v>5</v>
      </c>
      <c r="B9" s="50" t="s">
        <v>30</v>
      </c>
      <c r="C9" s="42" t="s">
        <v>15</v>
      </c>
      <c r="D9" s="42">
        <v>6</v>
      </c>
      <c r="E9" s="44">
        <v>160</v>
      </c>
      <c r="F9" s="44">
        <v>200</v>
      </c>
      <c r="G9" s="44">
        <v>100</v>
      </c>
      <c r="H9" s="44"/>
      <c r="I9" s="44"/>
      <c r="J9" s="44"/>
      <c r="K9" s="44"/>
      <c r="L9" s="45">
        <f>AVERAGE(E9:G9)</f>
        <v>153.33333333333334</v>
      </c>
      <c r="M9" s="46">
        <f>SQRT(((SUM((POWER(E9-L9,2)),(POWER(F9-L9,2)),(POWER(G9-L9,2)))/(COLUMNS(E9:G9)-1))))</f>
        <v>50.33222956847166</v>
      </c>
      <c r="N9" s="46">
        <f>M9/L9*100</f>
        <v>32.82536710987282</v>
      </c>
      <c r="O9" s="47">
        <f>((D9/3)*(SUM(E9:E9:G9)))</f>
        <v>920</v>
      </c>
      <c r="P9" s="48">
        <f>O9/D9</f>
        <v>153.33333333333334</v>
      </c>
      <c r="Q9" s="47">
        <f>ROUNDDOWN(P9,2)</f>
        <v>153.33</v>
      </c>
      <c r="R9" s="49">
        <f>Q9*D9</f>
        <v>919.98</v>
      </c>
      <c r="S9" s="2"/>
    </row>
    <row r="10" spans="1:19" s="1" customFormat="1" ht="33" customHeight="1" hidden="1">
      <c r="A10" s="26"/>
      <c r="B10" s="29"/>
      <c r="C10" s="42"/>
      <c r="D10" s="42"/>
      <c r="E10" s="44"/>
      <c r="F10" s="44"/>
      <c r="G10" s="44"/>
      <c r="H10" s="44"/>
      <c r="I10" s="44"/>
      <c r="J10" s="44"/>
      <c r="K10" s="44"/>
      <c r="L10" s="45"/>
      <c r="M10" s="46"/>
      <c r="N10" s="46"/>
      <c r="O10" s="47"/>
      <c r="P10" s="48"/>
      <c r="Q10" s="47"/>
      <c r="R10" s="49"/>
      <c r="S10" s="2"/>
    </row>
    <row r="11" spans="1:22" s="1" customFormat="1" ht="15" customHeight="1">
      <c r="A11" s="28"/>
      <c r="B11" s="52"/>
      <c r="C11" s="30"/>
      <c r="D11" s="31"/>
      <c r="E11" s="32"/>
      <c r="F11" s="32"/>
      <c r="G11" s="32"/>
      <c r="H11" s="32"/>
      <c r="I11" s="32"/>
      <c r="J11" s="32"/>
      <c r="K11" s="32"/>
      <c r="L11" s="33"/>
      <c r="M11" s="34"/>
      <c r="N11" s="35"/>
      <c r="O11" s="60" t="s">
        <v>13</v>
      </c>
      <c r="P11" s="61"/>
      <c r="Q11" s="61"/>
      <c r="R11" s="27">
        <f>SUM(R5:R10)</f>
        <v>19437.96</v>
      </c>
      <c r="S11" s="18"/>
      <c r="U11" s="16"/>
      <c r="V11" s="16"/>
    </row>
    <row r="12" spans="1:18" s="3" customFormat="1" ht="35.25" customHeight="1">
      <c r="A12" s="52" t="s">
        <v>25</v>
      </c>
      <c r="B12" s="53"/>
      <c r="C12" s="52"/>
      <c r="D12" s="52"/>
      <c r="E12" s="52"/>
      <c r="F12" s="52"/>
      <c r="G12" s="52"/>
      <c r="H12" s="52"/>
      <c r="I12" s="52"/>
      <c r="J12" s="52"/>
      <c r="K12" s="36"/>
      <c r="L12" s="37">
        <f>R11</f>
        <v>19437.96</v>
      </c>
      <c r="M12" s="38" t="s">
        <v>6</v>
      </c>
      <c r="N12" s="38"/>
      <c r="O12" s="38"/>
      <c r="P12" s="38"/>
      <c r="Q12" s="38"/>
      <c r="R12" s="39"/>
    </row>
    <row r="13" spans="1:18" ht="46.5" customHeight="1">
      <c r="A13" s="53" t="s">
        <v>19</v>
      </c>
      <c r="B13" s="14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5" ht="18" customHeight="1">
      <c r="A14" s="11"/>
      <c r="B14" s="6"/>
      <c r="C14" s="5"/>
      <c r="D14" s="5"/>
      <c r="E14" s="20"/>
      <c r="F14" s="5"/>
      <c r="L14" s="21"/>
      <c r="M14" s="21"/>
      <c r="N14" s="5"/>
      <c r="O14" s="5"/>
    </row>
    <row r="15" spans="1:15" s="4" customFormat="1" ht="15.75">
      <c r="A15" s="6"/>
      <c r="B15" s="6"/>
      <c r="C15" s="6"/>
      <c r="D15" s="7"/>
      <c r="E15" s="8"/>
      <c r="F15" s="9"/>
      <c r="L15" s="13" t="s">
        <v>12</v>
      </c>
      <c r="M15" s="15"/>
      <c r="N15" s="15"/>
      <c r="O15" s="15"/>
    </row>
    <row r="16" spans="1:15" s="4" customFormat="1" ht="15.75">
      <c r="A16" s="6"/>
      <c r="B16" s="6"/>
      <c r="C16" s="6"/>
      <c r="D16" s="7"/>
      <c r="E16" s="8"/>
      <c r="F16" s="9"/>
      <c r="L16" s="10"/>
      <c r="M16" s="10"/>
      <c r="N16" s="10"/>
      <c r="O16" s="10"/>
    </row>
    <row r="17" spans="1:15" s="4" customFormat="1" ht="11.25" customHeight="1">
      <c r="A17" s="6"/>
      <c r="B17" s="51"/>
      <c r="C17" s="6"/>
      <c r="D17" s="7"/>
      <c r="E17" s="8"/>
      <c r="F17" s="9"/>
      <c r="L17" s="10"/>
      <c r="M17" s="10"/>
      <c r="N17" s="10"/>
      <c r="O17" s="10"/>
    </row>
    <row r="18" spans="1:15" ht="19.5" customHeight="1">
      <c r="A18" s="51"/>
      <c r="B18" s="6"/>
      <c r="C18" s="62"/>
      <c r="D18" s="62"/>
      <c r="E18" s="62"/>
      <c r="F18" s="62"/>
      <c r="L18" s="17"/>
      <c r="M18" s="5"/>
      <c r="N18" s="5"/>
      <c r="O18" s="5"/>
    </row>
    <row r="19" spans="1:15" s="4" customFormat="1" ht="15.75">
      <c r="A19" s="6"/>
      <c r="B19" s="2"/>
      <c r="C19" s="6"/>
      <c r="D19" s="7"/>
      <c r="E19" s="8"/>
      <c r="F19" s="9"/>
      <c r="L19" s="13"/>
      <c r="M19" s="15"/>
      <c r="N19" s="15"/>
      <c r="O19" s="15"/>
    </row>
  </sheetData>
  <sheetProtection/>
  <mergeCells count="13">
    <mergeCell ref="O3:R3"/>
    <mergeCell ref="H3:J3"/>
    <mergeCell ref="K3:K4"/>
    <mergeCell ref="L1:R1"/>
    <mergeCell ref="O11:Q11"/>
    <mergeCell ref="C18:F18"/>
    <mergeCell ref="A2:R2"/>
    <mergeCell ref="A3:A4"/>
    <mergeCell ref="B3:B4"/>
    <mergeCell ref="C3:C4"/>
    <mergeCell ref="D3:D4"/>
    <mergeCell ref="E3:G3"/>
    <mergeCell ref="L3:N3"/>
  </mergeCells>
  <printOptions/>
  <pageMargins left="0.5118110236220472" right="0.5118110236220472" top="0.4" bottom="0.24" header="0.7" footer="0.16"/>
  <pageSetup fitToHeight="0" fitToWidth="0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Olga</cp:lastModifiedBy>
  <cp:lastPrinted>2019-07-19T11:08:45Z</cp:lastPrinted>
  <dcterms:created xsi:type="dcterms:W3CDTF">2014-01-15T18:15:09Z</dcterms:created>
  <dcterms:modified xsi:type="dcterms:W3CDTF">2019-07-29T07:26:27Z</dcterms:modified>
  <cp:category/>
  <cp:version/>
  <cp:contentType/>
  <cp:contentStatus/>
</cp:coreProperties>
</file>