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овощи" sheetId="2" r:id="rId1"/>
  </sheets>
  <definedNames>
    <definedName name="OLE_LINK1" localSheetId="0">овощи!#REF!</definedName>
    <definedName name="_xlnm.Print_Area" localSheetId="0">овощи!$A$1:$R$14</definedName>
  </definedNames>
  <calcPr calcId="124519"/>
</workbook>
</file>

<file path=xl/calcChain.xml><?xml version="1.0" encoding="utf-8"?>
<calcChain xmlns="http://schemas.openxmlformats.org/spreadsheetml/2006/main">
  <c r="O12" i="2"/>
  <c r="P12" s="1"/>
  <c r="Q12" s="1"/>
  <c r="R12" s="1"/>
  <c r="L12"/>
  <c r="M12" s="1"/>
  <c r="N12" s="1"/>
  <c r="O11"/>
  <c r="P11" s="1"/>
  <c r="Q11" s="1"/>
  <c r="R11" s="1"/>
  <c r="L11"/>
  <c r="M11" s="1"/>
  <c r="N11" s="1"/>
  <c r="L5"/>
  <c r="M5" s="1"/>
  <c r="N5" s="1"/>
  <c r="O5"/>
  <c r="P5" s="1"/>
  <c r="Q5" s="1"/>
  <c r="R5" s="1"/>
  <c r="O8"/>
  <c r="P8" s="1"/>
  <c r="Q8" s="1"/>
  <c r="R8" s="1"/>
  <c r="L8"/>
  <c r="M8"/>
  <c r="N8" s="1"/>
  <c r="O6"/>
  <c r="P6" s="1"/>
  <c r="Q6" s="1"/>
  <c r="R6" s="1"/>
  <c r="O7"/>
  <c r="P7" s="1"/>
  <c r="Q7" s="1"/>
  <c r="R7" s="1"/>
  <c r="O9"/>
  <c r="P9" s="1"/>
  <c r="Q9" s="1"/>
  <c r="R9" s="1"/>
  <c r="L6"/>
  <c r="M6" s="1"/>
  <c r="N6" s="1"/>
  <c r="L7"/>
  <c r="M7" s="1"/>
  <c r="N7" s="1"/>
  <c r="L9"/>
  <c r="M9" s="1"/>
  <c r="N9" s="1"/>
</calcChain>
</file>

<file path=xl/sharedStrings.xml><?xml version="1.0" encoding="utf-8"?>
<sst xmlns="http://schemas.openxmlformats.org/spreadsheetml/2006/main" count="42" uniqueCount="34">
  <si>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</si>
  <si>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</si>
  <si>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</si>
  <si>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</si>
  <si>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</si>
  <si>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</si>
  <si>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</si>
  <si>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</si>
  <si>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</si>
  <si>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</si>
  <si>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</si>
  <si>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>ФИО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</si>
  <si>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</si>
  <si>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</si>
  <si>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</si>
  <si>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</si>
  <si>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</si>
  <si>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</si>
  <si>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</si>
  <si>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</si>
  <si>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>Говядина замороженная (лопатка)</t>
  </si>
  <si>
    <t>Окорок свиной категории А без кости</t>
  </si>
  <si>
    <t xml:space="preserve">Раздел 2:Обоснование начальной (максимальной) цены договора (Н(М)ЦК) на ПОСТАВКУ мяса ,субпродуктов,колбасных изделий изделий из мяса
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</si>
  <si>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</si>
  <si>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</si>
  <si>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</si>
  <si>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Информация о контракте № 2, коммерческое предложение</t>
  </si>
  <si>
    <t xml:space="preserve">Печень говяжья </t>
  </si>
  <si>
    <t>Карбонад свиной</t>
  </si>
  <si>
    <t>Колбаса варено копченая</t>
  </si>
  <si>
    <t>Грудинка варено-копченая</t>
  </si>
  <si>
    <t>Сосиски</t>
  </si>
  <si>
    <t>Контрактный управляющий Кудинова Ольга Дмитриевна</t>
  </si>
  <si>
    <t>Итого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</si>
</sst>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/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19" fillId="0" borderId="0" xfId="1" applyAlignment="1" applyProtection="1">
      <alignment horizontal="center" wrapText="1"/>
    </xf>
    <xf numFmtId="0" fontId="2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/>
    <xf numFmtId="2" fontId="7" fillId="0" borderId="0" xfId="0" applyNumberFormat="1" applyFont="1"/>
    <xf numFmtId="4" fontId="6" fillId="0" borderId="0" xfId="0" applyNumberFormat="1" applyFont="1"/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view="pageBreakPreview" topLeftCell="A4" zoomScaleSheetLayoutView="100" workbookViewId="0">
      <selection activeCell="R14" sqref="R14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22" ht="27.75" customHeight="1">
      <c r="A1" s="12"/>
      <c r="B1" s="12"/>
      <c r="C1" s="12"/>
      <c r="D1" s="12"/>
      <c r="E1" s="12"/>
      <c r="F1" s="18"/>
      <c r="G1" s="12"/>
      <c r="H1" s="12"/>
      <c r="I1" s="12"/>
      <c r="J1" s="12"/>
      <c r="K1" s="12"/>
      <c r="L1" s="47" t="s">
        <v>23</v>
      </c>
      <c r="M1" s="47"/>
      <c r="N1" s="47"/>
      <c r="O1" s="47"/>
      <c r="P1" s="47"/>
      <c r="Q1" s="47"/>
      <c r="R1" s="47"/>
    </row>
    <row r="2" spans="1:22" ht="39.75" customHeight="1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2" ht="39" customHeight="1">
      <c r="A3" s="50" t="s">
        <v>0</v>
      </c>
      <c r="B3" s="50" t="s">
        <v>18</v>
      </c>
      <c r="C3" s="50" t="s">
        <v>1</v>
      </c>
      <c r="D3" s="50" t="s">
        <v>12</v>
      </c>
      <c r="E3" s="46" t="s">
        <v>2</v>
      </c>
      <c r="F3" s="46"/>
      <c r="G3" s="46"/>
      <c r="H3" s="46" t="s">
        <v>6</v>
      </c>
      <c r="I3" s="46"/>
      <c r="J3" s="46"/>
      <c r="K3" s="46" t="s">
        <v>9</v>
      </c>
      <c r="L3" s="51" t="s">
        <v>10</v>
      </c>
      <c r="M3" s="51"/>
      <c r="N3" s="51"/>
      <c r="O3" s="44" t="s">
        <v>7</v>
      </c>
      <c r="P3" s="44"/>
      <c r="Q3" s="45"/>
      <c r="R3" s="45"/>
    </row>
    <row r="4" spans="1:22" ht="168.75" customHeight="1">
      <c r="A4" s="50"/>
      <c r="B4" s="50"/>
      <c r="C4" s="50"/>
      <c r="D4" s="50"/>
      <c r="E4" s="26" t="s">
        <v>24</v>
      </c>
      <c r="F4" s="27" t="s">
        <v>26</v>
      </c>
      <c r="G4" s="27" t="s">
        <v>25</v>
      </c>
      <c r="H4" s="21" t="s">
        <v>8</v>
      </c>
      <c r="I4" s="21" t="s">
        <v>8</v>
      </c>
      <c r="J4" s="21" t="s">
        <v>8</v>
      </c>
      <c r="K4" s="46"/>
      <c r="L4" s="21" t="s">
        <v>14</v>
      </c>
      <c r="M4" s="21" t="s">
        <v>3</v>
      </c>
      <c r="N4" s="22" t="s">
        <v>15</v>
      </c>
      <c r="O4" s="23" t="s">
        <v>16</v>
      </c>
      <c r="P4" s="21" t="s">
        <v>4</v>
      </c>
      <c r="Q4" s="24" t="s">
        <v>5</v>
      </c>
      <c r="R4" s="21" t="s">
        <v>17</v>
      </c>
    </row>
    <row r="5" spans="1:22" s="1" customFormat="1" ht="33" customHeight="1">
      <c r="A5" s="25">
        <v>1</v>
      </c>
      <c r="B5" s="39" t="s">
        <v>20</v>
      </c>
      <c r="C5" s="28" t="s">
        <v>13</v>
      </c>
      <c r="D5" s="29">
        <v>232</v>
      </c>
      <c r="E5" s="30">
        <v>366.18</v>
      </c>
      <c r="F5" s="30">
        <v>320</v>
      </c>
      <c r="G5" s="30">
        <v>325</v>
      </c>
      <c r="H5" s="30">
        <v>0</v>
      </c>
      <c r="I5" s="30">
        <v>0</v>
      </c>
      <c r="J5" s="30">
        <v>0</v>
      </c>
      <c r="K5" s="30">
        <v>0</v>
      </c>
      <c r="L5" s="31">
        <f>AVERAGE(E5:G5)</f>
        <v>337.06</v>
      </c>
      <c r="M5" s="32">
        <f>SQRT(((SUM((POWER(E5-L5,2)),(POWER(F5-L5,2)),(POWER(G5-L5,2)))/(COLUMNS(E5:G5)-1))))</f>
        <v>25.342272984087284</v>
      </c>
      <c r="N5" s="32">
        <f>M5/L5*100</f>
        <v>7.5186236824563242</v>
      </c>
      <c r="O5" s="33">
        <f>((D5/3)*(SUM(E5:E5:G5)))</f>
        <v>78197.919999999998</v>
      </c>
      <c r="P5" s="34">
        <f>O5/D5</f>
        <v>337.06</v>
      </c>
      <c r="Q5" s="33">
        <f>ROUNDDOWN(P5,2)</f>
        <v>337.06</v>
      </c>
      <c r="R5" s="35">
        <f>Q5*D5</f>
        <v>78197.919999999998</v>
      </c>
      <c r="S5" s="2"/>
    </row>
    <row r="6" spans="1:22" s="1" customFormat="1" ht="33" customHeight="1">
      <c r="A6" s="25">
        <v>2</v>
      </c>
      <c r="B6" s="36" t="s">
        <v>21</v>
      </c>
      <c r="C6" s="28" t="s">
        <v>13</v>
      </c>
      <c r="D6" s="28">
        <v>170</v>
      </c>
      <c r="E6" s="30">
        <v>332.55</v>
      </c>
      <c r="F6" s="30">
        <v>305.10000000000002</v>
      </c>
      <c r="G6" s="30">
        <v>304.42</v>
      </c>
      <c r="H6" s="30"/>
      <c r="I6" s="30"/>
      <c r="J6" s="30"/>
      <c r="K6" s="30"/>
      <c r="L6" s="31">
        <f>AVERAGE(E6:G6)</f>
        <v>314.02333333333337</v>
      </c>
      <c r="M6" s="32">
        <f>SQRT(((SUM((POWER(E6-L6,2)),(POWER(F6-L6,2)),(POWER(G6-L6,2)))/(COLUMNS(E6:G6)-1))))</f>
        <v>16.048166042677064</v>
      </c>
      <c r="N6" s="32">
        <f>M6/L6*100</f>
        <v>5.1105011440796533</v>
      </c>
      <c r="O6" s="33">
        <f>((D6/3)*(SUM(E6:E6:G6)))</f>
        <v>53383.966666666674</v>
      </c>
      <c r="P6" s="34">
        <f>O6/D6</f>
        <v>314.02333333333337</v>
      </c>
      <c r="Q6" s="33">
        <f>ROUNDDOWN(P6,2)</f>
        <v>314.02</v>
      </c>
      <c r="R6" s="35">
        <f>Q6*D6</f>
        <v>53383.399999999994</v>
      </c>
      <c r="S6" s="2"/>
    </row>
    <row r="7" spans="1:22" s="1" customFormat="1" ht="33" customHeight="1">
      <c r="A7" s="25">
        <v>3</v>
      </c>
      <c r="B7" s="36" t="s">
        <v>27</v>
      </c>
      <c r="C7" s="28" t="s">
        <v>13</v>
      </c>
      <c r="D7" s="28">
        <v>30</v>
      </c>
      <c r="E7" s="30">
        <v>161.96</v>
      </c>
      <c r="F7" s="30">
        <v>175.15</v>
      </c>
      <c r="G7" s="30">
        <v>156.85</v>
      </c>
      <c r="H7" s="30"/>
      <c r="I7" s="30"/>
      <c r="J7" s="30"/>
      <c r="K7" s="30"/>
      <c r="L7" s="31">
        <f>AVERAGE(E7:G7)</f>
        <v>164.65333333333334</v>
      </c>
      <c r="M7" s="32">
        <f>SQRT(((SUM((POWER(E7-L7,2)),(POWER(F7-L7,2)),(POWER(G7-L7,2)))/(COLUMNS(E7:G7)-1))))</f>
        <v>9.4426179279548013</v>
      </c>
      <c r="N7" s="32">
        <f>M7/L7*100</f>
        <v>5.7348477171966161</v>
      </c>
      <c r="O7" s="33">
        <f>((D7/3)*(SUM(E7:E7:G7)))</f>
        <v>4939.6000000000004</v>
      </c>
      <c r="P7" s="34">
        <f>O7/D7</f>
        <v>164.65333333333334</v>
      </c>
      <c r="Q7" s="33">
        <f>ROUNDDOWN(P7,2)</f>
        <v>164.65</v>
      </c>
      <c r="R7" s="35">
        <f>Q7*D7</f>
        <v>4939.5</v>
      </c>
      <c r="S7" s="2"/>
    </row>
    <row r="8" spans="1:22" s="1" customFormat="1" ht="33" customHeight="1">
      <c r="A8" s="25">
        <v>4</v>
      </c>
      <c r="B8" s="36" t="s">
        <v>28</v>
      </c>
      <c r="C8" s="28" t="s">
        <v>13</v>
      </c>
      <c r="D8" s="28">
        <v>7</v>
      </c>
      <c r="E8" s="30">
        <v>369.17</v>
      </c>
      <c r="F8" s="30">
        <v>383.54</v>
      </c>
      <c r="G8" s="30">
        <v>429.4</v>
      </c>
      <c r="H8" s="30"/>
      <c r="I8" s="30"/>
      <c r="J8" s="30"/>
      <c r="K8" s="30"/>
      <c r="L8" s="31">
        <f>AVERAGE(E8:G8)</f>
        <v>394.03666666666669</v>
      </c>
      <c r="M8" s="32">
        <f>SQRT(((SUM((POWER(E8-L8,2)),(POWER(F8-L8,2)),(POWER(G8-L8,2)))/(COLUMNS(E8:G8)-1))))</f>
        <v>31.457085582318843</v>
      </c>
      <c r="N8" s="32">
        <f>M8/L8*100</f>
        <v>7.9832889280148658</v>
      </c>
      <c r="O8" s="33">
        <f>((D8/3)*(SUM(E8:E8:G8)))</f>
        <v>2758.2566666666671</v>
      </c>
      <c r="P8" s="34">
        <f>O8/D8</f>
        <v>394.03666666666675</v>
      </c>
      <c r="Q8" s="33">
        <f>ROUNDDOWN(P8,2)</f>
        <v>394.03</v>
      </c>
      <c r="R8" s="35">
        <f>Q8*D8</f>
        <v>2758.21</v>
      </c>
      <c r="S8" s="2"/>
    </row>
    <row r="9" spans="1:22" s="1" customFormat="1" ht="30" customHeight="1">
      <c r="A9" s="25">
        <v>5</v>
      </c>
      <c r="B9" s="36" t="s">
        <v>29</v>
      </c>
      <c r="C9" s="28" t="s">
        <v>13</v>
      </c>
      <c r="D9" s="28">
        <v>11</v>
      </c>
      <c r="E9" s="30">
        <v>302.55</v>
      </c>
      <c r="F9" s="30">
        <v>383.54</v>
      </c>
      <c r="G9" s="30">
        <v>467.48</v>
      </c>
      <c r="H9" s="30"/>
      <c r="I9" s="30"/>
      <c r="J9" s="30"/>
      <c r="K9" s="30"/>
      <c r="L9" s="31">
        <f>AVERAGE(E9:G9)</f>
        <v>384.52333333333337</v>
      </c>
      <c r="M9" s="32">
        <f>SQRT(((SUM((POWER(E9-L9,2)),(POWER(F9-L9,2)),(POWER(G9-L9,2)))/(COLUMNS(E9:G9)-1))))</f>
        <v>82.46939695022229</v>
      </c>
      <c r="N9" s="32">
        <f>M9/L9*100</f>
        <v>21.447176231235805</v>
      </c>
      <c r="O9" s="33">
        <f>((D9/3)*(SUM(E9:E9:G9)))</f>
        <v>4229.7566666666671</v>
      </c>
      <c r="P9" s="34">
        <f>O9/D9</f>
        <v>384.52333333333337</v>
      </c>
      <c r="Q9" s="33">
        <f>ROUNDDOWN(P9,2)</f>
        <v>384.52</v>
      </c>
      <c r="R9" s="35">
        <f>Q9*D9</f>
        <v>4229.7199999999993</v>
      </c>
      <c r="S9" s="2"/>
    </row>
    <row r="10" spans="1:22" s="1" customFormat="1" ht="33" hidden="1" customHeight="1">
      <c r="A10" s="25"/>
      <c r="B10" s="36" t="s">
        <v>19</v>
      </c>
      <c r="C10" s="28"/>
      <c r="D10" s="28"/>
      <c r="E10" s="30"/>
      <c r="F10" s="30"/>
      <c r="G10" s="30"/>
      <c r="H10" s="30"/>
      <c r="I10" s="30"/>
      <c r="J10" s="30"/>
      <c r="K10" s="30"/>
      <c r="L10" s="31"/>
      <c r="M10" s="32"/>
      <c r="N10" s="32"/>
      <c r="O10" s="33"/>
      <c r="P10" s="34"/>
      <c r="Q10" s="33"/>
      <c r="R10" s="35"/>
      <c r="S10" s="2"/>
    </row>
    <row r="11" spans="1:22" s="1" customFormat="1" ht="37.5" customHeight="1">
      <c r="A11" s="25">
        <v>6</v>
      </c>
      <c r="B11" s="36" t="s">
        <v>30</v>
      </c>
      <c r="C11" s="28" t="s">
        <v>13</v>
      </c>
      <c r="D11" s="28">
        <v>7</v>
      </c>
      <c r="E11" s="30">
        <v>689.3</v>
      </c>
      <c r="F11" s="30">
        <v>481.38</v>
      </c>
      <c r="G11" s="30">
        <v>490.42</v>
      </c>
      <c r="H11" s="30"/>
      <c r="I11" s="30"/>
      <c r="J11" s="30"/>
      <c r="K11" s="30"/>
      <c r="L11" s="31">
        <f>AVERAGE(E11:G11)</f>
        <v>553.69999999999993</v>
      </c>
      <c r="M11" s="32">
        <f>SQRT(((SUM((POWER(E11-L11,2)),(POWER(F11-L11,2)),(POWER(G11-L11,2)))/(COLUMNS(E11:G11)-1))))</f>
        <v>117.51999999999998</v>
      </c>
      <c r="N11" s="32">
        <f>M11/L11*100</f>
        <v>21.224489795918366</v>
      </c>
      <c r="O11" s="33">
        <f>((D11/3)*(SUM(E11:E11:G11)))</f>
        <v>3875.9</v>
      </c>
      <c r="P11" s="34">
        <f>O11/D11</f>
        <v>553.70000000000005</v>
      </c>
      <c r="Q11" s="33">
        <f>ROUNDDOWN(P11,2)</f>
        <v>553.70000000000005</v>
      </c>
      <c r="R11" s="35">
        <f>Q11*D11</f>
        <v>3875.9000000000005</v>
      </c>
      <c r="S11" s="17"/>
      <c r="U11" s="15"/>
      <c r="V11" s="15"/>
    </row>
    <row r="12" spans="1:22" s="3" customFormat="1" ht="35.25" customHeight="1">
      <c r="A12" s="25">
        <v>7</v>
      </c>
      <c r="B12" s="39" t="s">
        <v>31</v>
      </c>
      <c r="C12" s="28" t="s">
        <v>13</v>
      </c>
      <c r="D12" s="29">
        <v>168</v>
      </c>
      <c r="E12" s="30">
        <v>180.26</v>
      </c>
      <c r="F12" s="30">
        <v>259.89999999999998</v>
      </c>
      <c r="G12" s="30">
        <v>320.72000000000003</v>
      </c>
      <c r="H12" s="30">
        <v>0</v>
      </c>
      <c r="I12" s="30">
        <v>0</v>
      </c>
      <c r="J12" s="30">
        <v>0</v>
      </c>
      <c r="K12" s="30">
        <v>0</v>
      </c>
      <c r="L12" s="31">
        <f>AVERAGE(E12:G12)</f>
        <v>253.62666666666667</v>
      </c>
      <c r="M12" s="32">
        <f>SQRT(((SUM((POWER(E12-L12,2)),(POWER(F12-L12,2)),(POWER(G12-L12,2)))/(COLUMNS(E12:G12)-1))))</f>
        <v>70.439824909871376</v>
      </c>
      <c r="N12" s="32">
        <f>M12/L12*100</f>
        <v>27.773035791401291</v>
      </c>
      <c r="O12" s="33">
        <f>((D12/3)*(SUM(E12:E12:G12)))</f>
        <v>42609.279999999999</v>
      </c>
      <c r="P12" s="34">
        <f>O12/D12</f>
        <v>253.62666666666667</v>
      </c>
      <c r="Q12" s="33">
        <f>ROUNDDOWN(P12,2)</f>
        <v>253.62</v>
      </c>
      <c r="R12" s="35">
        <f>Q12*D12</f>
        <v>42608.160000000003</v>
      </c>
    </row>
    <row r="13" spans="1:22" ht="46.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 t="s">
        <v>33</v>
      </c>
      <c r="N13" s="38"/>
      <c r="O13" s="40">
        <v>189994.68</v>
      </c>
      <c r="P13" s="38"/>
      <c r="Q13" s="38"/>
      <c r="R13" s="40">
        <v>189992.81</v>
      </c>
    </row>
    <row r="14" spans="1:22" ht="18" customHeight="1">
      <c r="A14" s="11"/>
      <c r="B14" s="41" t="s">
        <v>32</v>
      </c>
      <c r="C14" s="5"/>
      <c r="D14" s="5"/>
      <c r="E14" s="19"/>
      <c r="F14" s="5"/>
      <c r="L14" s="20"/>
      <c r="M14" s="20"/>
      <c r="N14" s="5"/>
      <c r="O14" s="42"/>
      <c r="R14" s="43"/>
    </row>
    <row r="15" spans="1:22" s="4" customFormat="1" ht="15.75">
      <c r="A15" s="6"/>
      <c r="B15" s="6"/>
      <c r="C15" s="6"/>
      <c r="D15" s="7"/>
      <c r="E15" s="8"/>
      <c r="F15" s="9"/>
      <c r="L15" s="13" t="s">
        <v>11</v>
      </c>
      <c r="M15" s="14"/>
      <c r="N15" s="14"/>
      <c r="O15" s="14"/>
    </row>
    <row r="16" spans="1:22" s="4" customFormat="1" ht="15.75">
      <c r="A16" s="6"/>
      <c r="B16" s="6"/>
      <c r="C16" s="6"/>
      <c r="D16" s="7"/>
      <c r="E16" s="8"/>
      <c r="F16" s="9"/>
      <c r="L16" s="10"/>
      <c r="M16" s="10"/>
      <c r="N16" s="10"/>
      <c r="O16" s="10"/>
    </row>
    <row r="17" spans="1:15" s="4" customFormat="1" ht="11.25" customHeight="1">
      <c r="A17" s="6"/>
      <c r="B17" s="6"/>
      <c r="C17" s="6"/>
      <c r="D17" s="7"/>
      <c r="E17" s="8"/>
      <c r="F17" s="9"/>
      <c r="L17" s="10"/>
      <c r="M17" s="10"/>
      <c r="N17" s="10"/>
      <c r="O17" s="10"/>
    </row>
    <row r="18" spans="1:15" ht="19.5" customHeight="1">
      <c r="A18" s="37"/>
      <c r="B18" s="37"/>
      <c r="C18" s="48"/>
      <c r="D18" s="48"/>
      <c r="E18" s="48"/>
      <c r="F18" s="48"/>
      <c r="L18" s="16"/>
      <c r="M18" s="5"/>
      <c r="N18" s="5"/>
      <c r="O18" s="5"/>
    </row>
    <row r="19" spans="1:15" s="4" customFormat="1" ht="15.75">
      <c r="A19" s="6"/>
      <c r="B19" s="6"/>
      <c r="C19" s="6"/>
      <c r="D19" s="7"/>
      <c r="E19" s="8"/>
      <c r="F19" s="9"/>
      <c r="L19" s="13"/>
      <c r="M19" s="14"/>
      <c r="N19" s="14"/>
      <c r="O19" s="14"/>
    </row>
  </sheetData>
  <mergeCells count="12">
    <mergeCell ref="O3:R3"/>
    <mergeCell ref="H3:J3"/>
    <mergeCell ref="K3:K4"/>
    <mergeCell ref="L1:R1"/>
    <mergeCell ref="C18:F18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51181102362204722" right="0.51181102362204722" top="0.4" bottom="0.24" header="0.7" footer="0.16"/>
  <pageSetup paperSize="9" scale="7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овощи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2019-07-28T08:52:46Z</cp:lastPrinted>
  <dcterms:created xsi:type="dcterms:W3CDTF">2014-01-15T18:15:09Z</dcterms:created>
  <dcterms:modified xsi:type="dcterms:W3CDTF">2019-07-31T10:36:49Z</dcterms:modified>
</cp:coreProperties>
</file>