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овощи" sheetId="2" r:id="rId1"/>
  </sheets>
  <definedNames>
    <definedName name="OLE_LINK1" localSheetId="0">овощи!#REF!</definedName>
    <definedName name="_xlnm.Print_Area" localSheetId="0">овощи!$A$1:$R$11</definedName>
  </definedNames>
  <calcPr calcId="124519"/>
</workbook>
</file>

<file path=xl/calcChain.xml><?xml version="1.0" encoding="utf-8"?>
<calcChain xmlns="http://schemas.openxmlformats.org/spreadsheetml/2006/main">
  <c r="R5" i="2"/>
  <c r="R9"/>
  <c r="O9"/>
  <c r="L5"/>
  <c r="M5" s="1"/>
  <c r="N5" s="1"/>
  <c r="O5"/>
  <c r="P5" s="1"/>
  <c r="Q5" s="1"/>
  <c r="O8"/>
  <c r="P8" s="1"/>
  <c r="Q8" s="1"/>
  <c r="R8" s="1"/>
  <c r="L8"/>
  <c r="M8" s="1"/>
  <c r="N8" s="1"/>
  <c r="O6"/>
  <c r="P6" s="1"/>
  <c r="Q6" s="1"/>
  <c r="R6" s="1"/>
  <c r="O7"/>
  <c r="P7" s="1"/>
  <c r="Q7" s="1"/>
  <c r="R7" s="1"/>
  <c r="L6"/>
  <c r="M6" s="1"/>
  <c r="N6" s="1"/>
  <c r="L7"/>
  <c r="M7" s="1"/>
  <c r="N7" s="1"/>
</calcChain>
</file>

<file path=xl/sharedStrings.xml><?xml version="1.0" encoding="utf-8"?>
<sst xmlns="http://schemas.openxmlformats.org/spreadsheetml/2006/main" count="36" uniqueCount="31">
  <si>
    <t>№</t>
  </si>
  <si>
    <t>Ед. изм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</si>
  <si>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</si>
  <si>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</si>
  <si>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</si>
  <si>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</si>
  <si>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Данные реестра контрактов (руб./ед.изм.)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</si>
  <si>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</si>
  <si>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</si>
  <si>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</si>
  <si>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</si>
  <si>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t>ФИО</t>
  </si>
  <si>
    <t xml:space="preserve">Кол-во </t>
  </si>
  <si>
    <t>кг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</si>
  <si>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</si>
  <si>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</si>
  <si>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</si>
  <si>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Н(М)ЦК, ЦКЕП договора  с учетом округления цены за единицу (руб.)</t>
  </si>
  <si>
    <t xml:space="preserve">Наименование предмета </t>
  </si>
  <si>
    <t>Уксус 70% 200 гр</t>
  </si>
  <si>
    <t xml:space="preserve">Приложение № 1 к аукционной документации </t>
  </si>
  <si>
    <t>Информация о контракте № 1</t>
  </si>
  <si>
    <t>Информация о контракте №  3</t>
  </si>
  <si>
    <t>итого</t>
  </si>
  <si>
    <t>Горбужа свежемороженная б\г потрошенная</t>
  </si>
  <si>
    <t>Информация о контракте № 2,</t>
  </si>
  <si>
    <t>Минтай свежемороженный б\г потрошенный</t>
  </si>
  <si>
    <t xml:space="preserve">Раздел 2:Обоснование начальной (максимальной) цены договора (Н(М)ЦК) на ПОСТАВКУ рыбы свежемороженной ,сельди с\с,крабовых палочек
</t>
  </si>
  <si>
    <t>Сельдь с\с Фасовка 4кг ведро</t>
  </si>
  <si>
    <t>крабовые палочки фасвка 200гр</t>
  </si>
  <si>
    <t>Контрактный управляющий  Кудинова Ольга Дмитриевна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</si>
</sst>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00"/>
    <numFmt numFmtId="166" formatCode="0.000"/>
  </numFmts>
  <fonts count="1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5" fillId="0" borderId="0" xfId="0" applyFont="1" applyAlignment="1">
      <alignment horizontal="center" vertical="top"/>
    </xf>
    <xf numFmtId="0" fontId="5" fillId="0" borderId="0" xfId="0" applyFont="1"/>
    <xf numFmtId="0" fontId="2" fillId="0" borderId="0" xfId="0" applyFont="1" applyFill="1" applyAlignment="1" applyProtection="1">
      <alignment vertical="center"/>
      <protection locked="0"/>
    </xf>
    <xf numFmtId="0" fontId="6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3" fillId="0" borderId="0" xfId="0" applyFont="1" applyAlignment="1" applyProtection="1">
      <alignment wrapText="1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 applyProtection="1">
      <alignment horizontal="center" wrapText="1"/>
      <protection locked="0"/>
    </xf>
    <xf numFmtId="0" fontId="8" fillId="0" borderId="0" xfId="0" applyFont="1" applyAlignment="1"/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18" fillId="0" borderId="0" xfId="1" applyAlignment="1" applyProtection="1">
      <alignment horizontal="center" wrapText="1"/>
    </xf>
    <xf numFmtId="0" fontId="1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49" fontId="16" fillId="0" borderId="1" xfId="1" applyNumberFormat="1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top" wrapText="1"/>
    </xf>
    <xf numFmtId="2" fontId="6" fillId="0" borderId="0" xfId="0" applyNumberFormat="1" applyFont="1"/>
    <xf numFmtId="2" fontId="4" fillId="0" borderId="0" xfId="0" applyNumberFormat="1" applyFont="1" applyAlignment="1" applyProtection="1">
      <alignment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</xdr:row>
      <xdr:rowOff>971550</xdr:rowOff>
    </xdr:from>
    <xdr:to>
      <xdr:col>14</xdr:col>
      <xdr:colOff>0</xdr:colOff>
      <xdr:row>3</xdr:row>
      <xdr:rowOff>1304925</xdr:rowOff>
    </xdr:to>
    <xdr:pic>
      <xdr:nvPicPr>
        <xdr:cNvPr id="1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2324100"/>
          <a:ext cx="838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3</xdr:row>
      <xdr:rowOff>923925</xdr:rowOff>
    </xdr:from>
    <xdr:to>
      <xdr:col>12</xdr:col>
      <xdr:colOff>990600</xdr:colOff>
      <xdr:row>3</xdr:row>
      <xdr:rowOff>1381125</xdr:rowOff>
    </xdr:to>
    <xdr:pic>
      <xdr:nvPicPr>
        <xdr:cNvPr id="13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76975" y="2276475"/>
          <a:ext cx="9715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219075</xdr:colOff>
      <xdr:row>3</xdr:row>
      <xdr:rowOff>1676400</xdr:rowOff>
    </xdr:from>
    <xdr:to>
      <xdr:col>14</xdr:col>
      <xdr:colOff>1362075</xdr:colOff>
      <xdr:row>3</xdr:row>
      <xdr:rowOff>1962150</xdr:rowOff>
    </xdr:to>
    <xdr:pic>
      <xdr:nvPicPr>
        <xdr:cNvPr id="13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8200" y="3028950"/>
          <a:ext cx="1143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3</xdr:row>
      <xdr:rowOff>1533525</xdr:rowOff>
    </xdr:from>
    <xdr:to>
      <xdr:col>14</xdr:col>
      <xdr:colOff>438150</xdr:colOff>
      <xdr:row>3</xdr:row>
      <xdr:rowOff>1666875</xdr:rowOff>
    </xdr:to>
    <xdr:pic>
      <xdr:nvPicPr>
        <xdr:cNvPr id="13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91550" y="2886075"/>
          <a:ext cx="85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view="pageBreakPreview" topLeftCell="A4" zoomScaleSheetLayoutView="100" workbookViewId="0">
      <selection activeCell="P10" sqref="P10"/>
    </sheetView>
  </sheetViews>
  <sheetFormatPr defaultRowHeight="12.75"/>
  <cols>
    <col min="1" max="1" width="3.140625" style="2" customWidth="1"/>
    <col min="2" max="2" width="23.42578125" style="2" customWidth="1"/>
    <col min="3" max="3" width="6" style="2" customWidth="1"/>
    <col min="4" max="4" width="6.85546875" style="2" customWidth="1"/>
    <col min="5" max="5" width="12.7109375" style="2" customWidth="1"/>
    <col min="6" max="6" width="12.85546875" style="2" customWidth="1"/>
    <col min="7" max="7" width="13.28515625" style="2" customWidth="1"/>
    <col min="8" max="10" width="11.7109375" style="2" hidden="1" customWidth="1"/>
    <col min="11" max="11" width="11.42578125" style="2" hidden="1" customWidth="1"/>
    <col min="12" max="12" width="15.5703125" style="2" customWidth="1"/>
    <col min="13" max="13" width="15.42578125" style="2" customWidth="1"/>
    <col min="14" max="14" width="14.28515625" style="2" customWidth="1"/>
    <col min="15" max="15" width="22.7109375" style="2" customWidth="1"/>
    <col min="16" max="16" width="9.85546875" style="2" customWidth="1"/>
    <col min="17" max="17" width="9.140625" style="2"/>
    <col min="18" max="18" width="14.42578125" style="2" customWidth="1"/>
    <col min="19" max="19" width="12.28515625" style="2" customWidth="1"/>
    <col min="20" max="20" width="4.28515625" style="2" customWidth="1"/>
    <col min="21" max="21" width="8.7109375" style="2" customWidth="1"/>
    <col min="22" max="16384" width="9.140625" style="2"/>
  </cols>
  <sheetData>
    <row r="1" spans="1:19" ht="27.75" customHeight="1">
      <c r="A1" s="11"/>
      <c r="B1" s="11"/>
      <c r="C1" s="11"/>
      <c r="D1" s="11"/>
      <c r="E1" s="11"/>
      <c r="F1" s="16"/>
      <c r="G1" s="11"/>
      <c r="H1" s="11"/>
      <c r="I1" s="11"/>
      <c r="J1" s="11"/>
      <c r="K1" s="11"/>
      <c r="L1" s="42" t="s">
        <v>20</v>
      </c>
      <c r="M1" s="42"/>
      <c r="N1" s="42"/>
      <c r="O1" s="42"/>
      <c r="P1" s="42"/>
      <c r="Q1" s="42"/>
      <c r="R1" s="42"/>
    </row>
    <row r="2" spans="1:19" ht="39.75" customHeight="1">
      <c r="A2" s="44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9" ht="39" customHeight="1">
      <c r="A3" s="45" t="s">
        <v>0</v>
      </c>
      <c r="B3" s="45" t="s">
        <v>18</v>
      </c>
      <c r="C3" s="45" t="s">
        <v>1</v>
      </c>
      <c r="D3" s="45" t="s">
        <v>12</v>
      </c>
      <c r="E3" s="41" t="s">
        <v>2</v>
      </c>
      <c r="F3" s="41"/>
      <c r="G3" s="41"/>
      <c r="H3" s="41" t="s">
        <v>6</v>
      </c>
      <c r="I3" s="41"/>
      <c r="J3" s="41"/>
      <c r="K3" s="41" t="s">
        <v>9</v>
      </c>
      <c r="L3" s="46" t="s">
        <v>10</v>
      </c>
      <c r="M3" s="46"/>
      <c r="N3" s="46"/>
      <c r="O3" s="39" t="s">
        <v>7</v>
      </c>
      <c r="P3" s="39"/>
      <c r="Q3" s="40"/>
      <c r="R3" s="40"/>
    </row>
    <row r="4" spans="1:19" ht="168.75" customHeight="1">
      <c r="A4" s="45"/>
      <c r="B4" s="45"/>
      <c r="C4" s="45"/>
      <c r="D4" s="45"/>
      <c r="E4" s="24" t="s">
        <v>21</v>
      </c>
      <c r="F4" s="25" t="s">
        <v>25</v>
      </c>
      <c r="G4" s="25" t="s">
        <v>22</v>
      </c>
      <c r="H4" s="19" t="s">
        <v>8</v>
      </c>
      <c r="I4" s="19" t="s">
        <v>8</v>
      </c>
      <c r="J4" s="19" t="s">
        <v>8</v>
      </c>
      <c r="K4" s="41"/>
      <c r="L4" s="19" t="s">
        <v>14</v>
      </c>
      <c r="M4" s="19" t="s">
        <v>3</v>
      </c>
      <c r="N4" s="20" t="s">
        <v>15</v>
      </c>
      <c r="O4" s="21" t="s">
        <v>16</v>
      </c>
      <c r="P4" s="19" t="s">
        <v>4</v>
      </c>
      <c r="Q4" s="22" t="s">
        <v>5</v>
      </c>
      <c r="R4" s="19" t="s">
        <v>17</v>
      </c>
    </row>
    <row r="5" spans="1:19" s="1" customFormat="1" ht="33" customHeight="1">
      <c r="A5" s="23">
        <v>1</v>
      </c>
      <c r="B5" s="37" t="s">
        <v>24</v>
      </c>
      <c r="C5" s="26" t="s">
        <v>13</v>
      </c>
      <c r="D5" s="27">
        <v>59</v>
      </c>
      <c r="E5" s="28">
        <v>219.59</v>
      </c>
      <c r="F5" s="28">
        <v>226</v>
      </c>
      <c r="G5" s="28">
        <v>192.1</v>
      </c>
      <c r="H5" s="28">
        <v>0</v>
      </c>
      <c r="I5" s="28">
        <v>0</v>
      </c>
      <c r="J5" s="28">
        <v>0</v>
      </c>
      <c r="K5" s="28">
        <v>0</v>
      </c>
      <c r="L5" s="29">
        <f>AVERAGE(E5:G5)</f>
        <v>212.56333333333336</v>
      </c>
      <c r="M5" s="30">
        <f>SQRT(((SUM((POWER(E5-L5,2)),(POWER(F5-L5,2)),(POWER(G5-L5,2)))/(COLUMNS(E5:G5)-1))))</f>
        <v>18.009248549934931</v>
      </c>
      <c r="N5" s="30">
        <f>M5/L5*100</f>
        <v>8.4724153820515902</v>
      </c>
      <c r="O5" s="31">
        <f>((D5/3)*(SUM(E5:E5:G5)))</f>
        <v>12541.236666666668</v>
      </c>
      <c r="P5" s="32">
        <f>O5/D5</f>
        <v>212.56333333333336</v>
      </c>
      <c r="Q5" s="31">
        <f>ROUNDDOWN(P5,2)</f>
        <v>212.56</v>
      </c>
      <c r="R5" s="33">
        <f>Q5*D5</f>
        <v>12541.04</v>
      </c>
      <c r="S5" s="2"/>
    </row>
    <row r="6" spans="1:19" s="1" customFormat="1" ht="54" customHeight="1">
      <c r="A6" s="23">
        <v>2</v>
      </c>
      <c r="B6" s="34" t="s">
        <v>26</v>
      </c>
      <c r="C6" s="26" t="s">
        <v>13</v>
      </c>
      <c r="D6" s="26">
        <v>106</v>
      </c>
      <c r="E6" s="28">
        <v>144.85</v>
      </c>
      <c r="F6" s="28">
        <v>166.11</v>
      </c>
      <c r="G6" s="28">
        <v>147.84</v>
      </c>
      <c r="H6" s="28"/>
      <c r="I6" s="28"/>
      <c r="J6" s="28"/>
      <c r="K6" s="28"/>
      <c r="L6" s="29">
        <f>AVERAGE(E6:G6)</f>
        <v>152.93333333333337</v>
      </c>
      <c r="M6" s="30">
        <f>SQRT(((SUM((POWER(E6-L6,2)),(POWER(F6-L6,2)),(POWER(G6-L6,2)))/(COLUMNS(E6:G6)-1))))</f>
        <v>11.508841528726231</v>
      </c>
      <c r="N6" s="30">
        <f>M6/L6*100</f>
        <v>7.5253976866126173</v>
      </c>
      <c r="O6" s="31">
        <f>((D6/3)*(SUM(E6:E6:G6)))</f>
        <v>16210.933333333336</v>
      </c>
      <c r="P6" s="32">
        <f>O6/D6</f>
        <v>152.93333333333337</v>
      </c>
      <c r="Q6" s="31">
        <f>ROUNDDOWN(P6,2)</f>
        <v>152.93</v>
      </c>
      <c r="R6" s="33">
        <f>Q6*D6</f>
        <v>16210.58</v>
      </c>
      <c r="S6" s="2"/>
    </row>
    <row r="7" spans="1:19" s="1" customFormat="1" ht="33" customHeight="1">
      <c r="A7" s="23">
        <v>3</v>
      </c>
      <c r="B7" s="34" t="s">
        <v>28</v>
      </c>
      <c r="C7" s="26" t="s">
        <v>13</v>
      </c>
      <c r="D7" s="26">
        <v>56</v>
      </c>
      <c r="E7" s="28">
        <v>163.80000000000001</v>
      </c>
      <c r="F7" s="28">
        <v>131.08000000000001</v>
      </c>
      <c r="G7" s="28">
        <v>160.08000000000001</v>
      </c>
      <c r="H7" s="28"/>
      <c r="I7" s="28"/>
      <c r="J7" s="28"/>
      <c r="K7" s="28"/>
      <c r="L7" s="29">
        <f>AVERAGE(E7:G7)</f>
        <v>151.65333333333334</v>
      </c>
      <c r="M7" s="30">
        <f>SQRT(((SUM((POWER(E7-L7,2)),(POWER(F7-L7,2)),(POWER(G7-L7,2)))/(COLUMNS(E7:G7)-1))))</f>
        <v>17.913853112419265</v>
      </c>
      <c r="N7" s="30">
        <f>M7/L7*100</f>
        <v>11.812370172599303</v>
      </c>
      <c r="O7" s="31">
        <f>((D7/3)*(SUM(E7:E7:G7)))</f>
        <v>8492.586666666668</v>
      </c>
      <c r="P7" s="32">
        <f>O7/D7</f>
        <v>151.65333333333336</v>
      </c>
      <c r="Q7" s="31">
        <f>ROUNDDOWN(P7,2)</f>
        <v>151.65</v>
      </c>
      <c r="R7" s="33">
        <f>Q7*D7</f>
        <v>8492.4</v>
      </c>
      <c r="S7" s="2"/>
    </row>
    <row r="8" spans="1:19" s="1" customFormat="1" ht="33" customHeight="1">
      <c r="A8" s="23">
        <v>4</v>
      </c>
      <c r="B8" s="34" t="s">
        <v>29</v>
      </c>
      <c r="C8" s="26" t="s">
        <v>13</v>
      </c>
      <c r="D8" s="26">
        <v>14</v>
      </c>
      <c r="E8" s="28">
        <v>151.62</v>
      </c>
      <c r="F8" s="28">
        <v>183.06</v>
      </c>
      <c r="G8" s="28">
        <v>185.99</v>
      </c>
      <c r="H8" s="28"/>
      <c r="I8" s="28"/>
      <c r="J8" s="28"/>
      <c r="K8" s="28"/>
      <c r="L8" s="29">
        <f>AVERAGE(E8:G8)</f>
        <v>173.5566666666667</v>
      </c>
      <c r="M8" s="30">
        <f>SQRT(((SUM((POWER(E8-L8,2)),(POWER(F8-L8,2)),(POWER(G8-L8,2)))/(COLUMNS(E8:G8)-1))))</f>
        <v>19.054113291710358</v>
      </c>
      <c r="N8" s="30">
        <f>M8/L8*100</f>
        <v>10.978612148795026</v>
      </c>
      <c r="O8" s="31">
        <f>((D8/3)*(SUM(E8:E8:G8)))</f>
        <v>2429.793333333334</v>
      </c>
      <c r="P8" s="32">
        <f>O8/D8</f>
        <v>173.5566666666667</v>
      </c>
      <c r="Q8" s="31">
        <f>ROUNDDOWN(P8,2)</f>
        <v>173.55</v>
      </c>
      <c r="R8" s="33">
        <f>Q8*D8</f>
        <v>2429.7000000000003</v>
      </c>
      <c r="S8" s="2"/>
    </row>
    <row r="9" spans="1:19" s="1" customFormat="1" ht="33" hidden="1" customHeight="1">
      <c r="A9" s="23"/>
      <c r="B9" s="34" t="s">
        <v>19</v>
      </c>
      <c r="C9" s="26"/>
      <c r="D9" s="26"/>
      <c r="E9" s="28"/>
      <c r="F9" s="28"/>
      <c r="G9" s="28"/>
      <c r="H9" s="28"/>
      <c r="I9" s="28"/>
      <c r="J9" s="28"/>
      <c r="K9" s="28"/>
      <c r="L9" s="29"/>
      <c r="M9" s="30"/>
      <c r="N9" s="30"/>
      <c r="O9" s="31">
        <f>SUM(O5:O8)</f>
        <v>39674.55000000001</v>
      </c>
      <c r="P9" s="32"/>
      <c r="Q9" s="31"/>
      <c r="R9" s="33">
        <f>SUM(R5:R8)</f>
        <v>39673.72</v>
      </c>
      <c r="S9" s="2"/>
    </row>
    <row r="10" spans="1:19" ht="46.5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 t="s">
        <v>23</v>
      </c>
      <c r="N10" s="36"/>
      <c r="O10" s="38">
        <v>39674.550000000003</v>
      </c>
      <c r="P10" s="36"/>
      <c r="Q10" s="36"/>
      <c r="R10" s="38">
        <v>39673.72</v>
      </c>
    </row>
    <row r="11" spans="1:19" ht="36" customHeight="1">
      <c r="A11" s="10"/>
      <c r="B11" s="13" t="s">
        <v>30</v>
      </c>
      <c r="C11" s="4"/>
      <c r="D11" s="4"/>
      <c r="E11" s="17"/>
      <c r="F11" s="4"/>
      <c r="L11" s="18"/>
      <c r="M11" s="18"/>
      <c r="N11" s="4"/>
      <c r="O11" s="47"/>
    </row>
    <row r="12" spans="1:19" s="3" customFormat="1" ht="15.75">
      <c r="A12" s="5"/>
      <c r="B12" s="5"/>
      <c r="C12" s="5"/>
      <c r="D12" s="6"/>
      <c r="E12" s="7"/>
      <c r="F12" s="8"/>
      <c r="L12" s="12" t="s">
        <v>11</v>
      </c>
      <c r="M12" s="14"/>
      <c r="N12" s="14"/>
      <c r="O12" s="48"/>
    </row>
    <row r="13" spans="1:19" s="3" customFormat="1" ht="15.75">
      <c r="A13" s="5"/>
      <c r="B13" s="5"/>
      <c r="C13" s="5"/>
      <c r="D13" s="6"/>
      <c r="E13" s="7"/>
      <c r="F13" s="8"/>
      <c r="L13" s="9"/>
      <c r="M13" s="9"/>
      <c r="N13" s="9"/>
      <c r="O13" s="9"/>
    </row>
    <row r="14" spans="1:19" s="3" customFormat="1" ht="11.25" customHeight="1">
      <c r="A14" s="5"/>
      <c r="B14" s="5"/>
      <c r="C14" s="5"/>
      <c r="D14" s="6"/>
      <c r="E14" s="7"/>
      <c r="F14" s="8"/>
      <c r="L14" s="9"/>
      <c r="M14" s="9"/>
      <c r="N14" s="9"/>
      <c r="O14" s="9"/>
    </row>
    <row r="15" spans="1:19" ht="19.5" customHeight="1">
      <c r="A15" s="35"/>
      <c r="B15" s="35"/>
      <c r="C15" s="43"/>
      <c r="D15" s="43"/>
      <c r="E15" s="43"/>
      <c r="F15" s="43"/>
      <c r="L15" s="15"/>
      <c r="M15" s="4"/>
      <c r="N15" s="4"/>
      <c r="O15" s="4"/>
    </row>
    <row r="16" spans="1:19" s="3" customFormat="1" ht="15.75">
      <c r="A16" s="5"/>
      <c r="B16" s="5"/>
      <c r="C16" s="5"/>
      <c r="D16" s="6"/>
      <c r="E16" s="7"/>
      <c r="F16" s="8"/>
      <c r="L16" s="12"/>
      <c r="M16" s="14"/>
      <c r="N16" s="14"/>
      <c r="O16" s="14"/>
    </row>
  </sheetData>
  <mergeCells count="12">
    <mergeCell ref="O3:R3"/>
    <mergeCell ref="H3:J3"/>
    <mergeCell ref="K3:K4"/>
    <mergeCell ref="L1:R1"/>
    <mergeCell ref="C15:F15"/>
    <mergeCell ref="A2:R2"/>
    <mergeCell ref="A3:A4"/>
    <mergeCell ref="B3:B4"/>
    <mergeCell ref="C3:C4"/>
    <mergeCell ref="D3:D4"/>
    <mergeCell ref="E3:G3"/>
    <mergeCell ref="L3:N3"/>
  </mergeCells>
  <phoneticPr fontId="0" type="noConversion"/>
  <pageMargins left="0.51181102362204722" right="0.51181102362204722" top="0.4" bottom="0.24" header="0.7" footer="0.16"/>
  <pageSetup paperSize="9" scale="7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овощи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Olga</cp:lastModifiedBy>
  <cp:lastPrinted>2019-07-28T09:07:04Z</cp:lastPrinted>
  <dcterms:created xsi:type="dcterms:W3CDTF">2014-01-15T18:15:09Z</dcterms:created>
  <dcterms:modified xsi:type="dcterms:W3CDTF">2019-07-29T08:36:36Z</dcterms:modified>
</cp:coreProperties>
</file>