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вощи" sheetId="1" r:id="rId1"/>
  </sheets>
  <definedNames>
    <definedName name="OLE_LINK1" localSheetId="0">'овощи'!#REF!</definedName>
    <definedName name="_xlnm.Print_Area" localSheetId="0">'овощи'!$A$1:$R$13</definedName>
  </definedNames>
  <calcPr fullCalcOnLoad="1"/>
</workbook>
</file>

<file path=xl/sharedStrings.xml><?xml version="1.0" encoding="utf-8"?>
<sst xmlns="http://schemas.openxmlformats.org/spreadsheetml/2006/main" count="36" uniqueCount="31">
  <si>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</si>
  <si>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</si>
  <si>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</si>
  <si>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</si>
  <si>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</si>
  <si>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</si>
  <si>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</si>
  <si>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</si>
  <si>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</si>
  <si>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</si>
  <si>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</si>
  <si>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</si>
  <si>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</si>
  <si>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</rPr>
      <t>ц</t>
    </r>
    <r>
      <rPr>
        <b/>
        <sz val="10"/>
        <rFont val="Times New Roman"/>
        <family val="1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</si>
  <si>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</rPr>
      <t xml:space="preserve">         (не должен превышать 33%)</t>
    </r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</si>
  <si>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</si>
  <si>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договора  с учетом округления цены за единицу (руб.)</t>
  </si>
  <si>
    <t xml:space="preserve">Наименование предмета </t>
  </si>
  <si>
    <t xml:space="preserve">Приложение №1 к аукционной документации </t>
  </si>
  <si>
    <t>шт</t>
  </si>
  <si>
    <t>Хлеб пшенично-ржаной</t>
  </si>
  <si>
    <t xml:space="preserve">Хлеб пшеничный </t>
  </si>
  <si>
    <t>тесто слоеное бездрожжевое</t>
  </si>
  <si>
    <t>информация о контракте № 1</t>
  </si>
  <si>
    <t>информация о контракте № 2</t>
  </si>
  <si>
    <t>информация о контракте № 3</t>
  </si>
  <si>
    <t>сухари панировочные белые 400гр</t>
  </si>
  <si>
    <t>дрожжи прессованые 1 кг</t>
  </si>
  <si>
    <t>итого</t>
  </si>
  <si>
    <t xml:space="preserve">Обоснование начальной (максимальной) цены договора (Н(М)ЦК) на ПОСТАВКУ  хлебобулочных изделий ,теста,сухарей,дрожжей
</t>
  </si>
  <si>
    <t>Контрактный управляющий Кудинова Ольга Дмитриевна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</si>
</sst>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17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36" fillId="0" borderId="0" xfId="42" applyAlignment="1" applyProtection="1">
      <alignment horizontal="center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42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3" fillId="0" borderId="0" xfId="0" applyNumberFormat="1" applyFont="1" applyFill="1" applyAlignment="1" applyProtection="1">
      <alignment vertical="center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3241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764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30289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28860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view="pageBreakPreview" zoomScaleSheetLayoutView="100" zoomScalePageLayoutView="0" workbookViewId="0" topLeftCell="A7">
      <selection activeCell="R12" sqref="R12"/>
    </sheetView>
  </sheetViews>
  <sheetFormatPr defaultColWidth="9.140625" defaultRowHeight="15"/>
  <cols>
    <col min="1" max="1" width="3.140625" style="2" customWidth="1"/>
    <col min="2" max="2" width="23.421875" style="2" customWidth="1"/>
    <col min="3" max="3" width="6.00390625" style="2" customWidth="1"/>
    <col min="4" max="4" width="6.8515625" style="2" customWidth="1"/>
    <col min="5" max="5" width="12.7109375" style="2" customWidth="1"/>
    <col min="6" max="6" width="12.8515625" style="2" customWidth="1"/>
    <col min="7" max="7" width="13.28125" style="2" customWidth="1"/>
    <col min="8" max="10" width="11.7109375" style="2" hidden="1" customWidth="1"/>
    <col min="11" max="11" width="11.421875" style="2" hidden="1" customWidth="1"/>
    <col min="12" max="12" width="15.57421875" style="2" customWidth="1"/>
    <col min="13" max="13" width="15.421875" style="2" customWidth="1"/>
    <col min="14" max="14" width="14.28125" style="2" customWidth="1"/>
    <col min="15" max="15" width="22.7109375" style="2" customWidth="1"/>
    <col min="16" max="16" width="9.8515625" style="2" customWidth="1"/>
    <col min="17" max="17" width="9.140625" style="2" customWidth="1"/>
    <col min="18" max="18" width="14.421875" style="2" customWidth="1"/>
    <col min="19" max="19" width="12.28125" style="2" customWidth="1"/>
    <col min="20" max="20" width="4.28125" style="2" customWidth="1"/>
    <col min="21" max="21" width="8.7109375" style="2" customWidth="1"/>
    <col min="22" max="16384" width="9.140625" style="2" customWidth="1"/>
  </cols>
  <sheetData>
    <row r="1" spans="1:18" ht="27.75" customHeight="1">
      <c r="A1" s="10"/>
      <c r="B1" s="10"/>
      <c r="C1" s="10"/>
      <c r="D1" s="10"/>
      <c r="E1" s="10"/>
      <c r="F1" s="16"/>
      <c r="G1" s="10"/>
      <c r="H1" s="10"/>
      <c r="I1" s="10"/>
      <c r="J1" s="10"/>
      <c r="K1" s="10"/>
      <c r="L1" s="38" t="s">
        <v>18</v>
      </c>
      <c r="M1" s="38"/>
      <c r="N1" s="38"/>
      <c r="O1" s="38"/>
      <c r="P1" s="38"/>
      <c r="Q1" s="38"/>
      <c r="R1" s="38"/>
    </row>
    <row r="2" spans="1:18" ht="39.75" customHeight="1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39" customHeight="1">
      <c r="A3" s="41" t="s">
        <v>0</v>
      </c>
      <c r="B3" s="41" t="s">
        <v>17</v>
      </c>
      <c r="C3" s="41" t="s">
        <v>1</v>
      </c>
      <c r="D3" s="41" t="s">
        <v>11</v>
      </c>
      <c r="E3" s="37" t="s">
        <v>2</v>
      </c>
      <c r="F3" s="37"/>
      <c r="G3" s="37"/>
      <c r="H3" s="37" t="s">
        <v>6</v>
      </c>
      <c r="I3" s="37"/>
      <c r="J3" s="37"/>
      <c r="K3" s="37" t="s">
        <v>9</v>
      </c>
      <c r="L3" s="42" t="s">
        <v>10</v>
      </c>
      <c r="M3" s="42"/>
      <c r="N3" s="42"/>
      <c r="O3" s="35" t="s">
        <v>7</v>
      </c>
      <c r="P3" s="35"/>
      <c r="Q3" s="36"/>
      <c r="R3" s="36"/>
    </row>
    <row r="4" spans="1:18" ht="168.75" customHeight="1">
      <c r="A4" s="41"/>
      <c r="B4" s="41"/>
      <c r="C4" s="41"/>
      <c r="D4" s="41"/>
      <c r="E4" s="23" t="s">
        <v>23</v>
      </c>
      <c r="F4" s="24" t="s">
        <v>24</v>
      </c>
      <c r="G4" s="24" t="s">
        <v>25</v>
      </c>
      <c r="H4" s="17" t="s">
        <v>8</v>
      </c>
      <c r="I4" s="17" t="s">
        <v>8</v>
      </c>
      <c r="J4" s="17" t="s">
        <v>8</v>
      </c>
      <c r="K4" s="37"/>
      <c r="L4" s="17" t="s">
        <v>13</v>
      </c>
      <c r="M4" s="17" t="s">
        <v>3</v>
      </c>
      <c r="N4" s="18" t="s">
        <v>14</v>
      </c>
      <c r="O4" s="19" t="s">
        <v>15</v>
      </c>
      <c r="P4" s="17" t="s">
        <v>4</v>
      </c>
      <c r="Q4" s="20" t="s">
        <v>5</v>
      </c>
      <c r="R4" s="17" t="s">
        <v>16</v>
      </c>
    </row>
    <row r="5" spans="1:19" s="1" customFormat="1" ht="33" customHeight="1">
      <c r="A5" s="21">
        <v>2</v>
      </c>
      <c r="B5" s="32" t="s">
        <v>20</v>
      </c>
      <c r="C5" s="25" t="s">
        <v>19</v>
      </c>
      <c r="D5" s="25">
        <v>256</v>
      </c>
      <c r="E5" s="26">
        <v>24.48</v>
      </c>
      <c r="F5" s="26">
        <v>24.86</v>
      </c>
      <c r="G5" s="26">
        <v>22.11</v>
      </c>
      <c r="H5" s="26"/>
      <c r="I5" s="26"/>
      <c r="J5" s="26"/>
      <c r="K5" s="26"/>
      <c r="L5" s="27">
        <f>AVERAGE(E5:G5)</f>
        <v>23.816666666666666</v>
      </c>
      <c r="M5" s="28">
        <f>SQRT(((SUM((POWER(E5-L5,2)),(POWER(F5-L5,2)),(POWER(G5-L5,2)))/(COLUMNS(E5:G5)-1))))</f>
        <v>1.490178960169997</v>
      </c>
      <c r="N5" s="28">
        <f>M5/L5*100</f>
        <v>6.256874570342886</v>
      </c>
      <c r="O5" s="29">
        <f>((D5/3)*(SUM(E5:E5:G5)))</f>
        <v>6097.066666666667</v>
      </c>
      <c r="P5" s="30">
        <f>O5/D5</f>
        <v>23.816666666666666</v>
      </c>
      <c r="Q5" s="29">
        <f>ROUNDDOWN(P5,2)</f>
        <v>23.81</v>
      </c>
      <c r="R5" s="31">
        <v>6095.36</v>
      </c>
      <c r="S5" s="2"/>
    </row>
    <row r="6" spans="1:19" s="1" customFormat="1" ht="33" customHeight="1">
      <c r="A6" s="21">
        <v>3</v>
      </c>
      <c r="B6" s="32" t="s">
        <v>21</v>
      </c>
      <c r="C6" s="25" t="s">
        <v>19</v>
      </c>
      <c r="D6" s="25">
        <v>82</v>
      </c>
      <c r="E6" s="26">
        <v>27.73</v>
      </c>
      <c r="F6" s="26">
        <v>28.92</v>
      </c>
      <c r="G6" s="26">
        <v>26.45</v>
      </c>
      <c r="H6" s="26"/>
      <c r="I6" s="26"/>
      <c r="J6" s="26"/>
      <c r="K6" s="26"/>
      <c r="L6" s="27">
        <f>AVERAGE(E6:G6)</f>
        <v>27.700000000000003</v>
      </c>
      <c r="M6" s="28">
        <f>SQRT(((SUM((POWER(E6-L6,2)),(POWER(F6-L6,2)),(POWER(G6-L6,2)))/(COLUMNS(E6:G6)-1))))</f>
        <v>1.2352732491234493</v>
      </c>
      <c r="N6" s="28">
        <f>M6/L6*100</f>
        <v>4.459470213442055</v>
      </c>
      <c r="O6" s="29">
        <f>((D6/3)*(SUM(E6:E6:G6)))</f>
        <v>2271.4</v>
      </c>
      <c r="P6" s="30">
        <f>O6/D6</f>
        <v>27.700000000000003</v>
      </c>
      <c r="Q6" s="29">
        <f>ROUNDDOWN(P6,2)</f>
        <v>27.7</v>
      </c>
      <c r="R6" s="31">
        <f>Q6*D6</f>
        <v>2271.4</v>
      </c>
      <c r="S6" s="2"/>
    </row>
    <row r="7" spans="1:19" s="1" customFormat="1" ht="30" customHeight="1">
      <c r="A7" s="21">
        <v>4</v>
      </c>
      <c r="B7" s="32" t="s">
        <v>22</v>
      </c>
      <c r="C7" s="25" t="s">
        <v>12</v>
      </c>
      <c r="D7" s="25">
        <v>203</v>
      </c>
      <c r="E7" s="26">
        <v>174.35</v>
      </c>
      <c r="F7" s="26">
        <v>128.82</v>
      </c>
      <c r="G7" s="26">
        <v>126.56</v>
      </c>
      <c r="H7" s="26"/>
      <c r="I7" s="26"/>
      <c r="J7" s="26"/>
      <c r="K7" s="26"/>
      <c r="L7" s="27">
        <f>AVERAGE(E7:G7)</f>
        <v>143.2433333333333</v>
      </c>
      <c r="M7" s="28">
        <f>SQRT(((SUM((POWER(E7-L7,2)),(POWER(F7-L7,2)),(POWER(G7-L7,2)))/(COLUMNS(E7:G7)-1))))</f>
        <v>26.96285284114671</v>
      </c>
      <c r="N7" s="28">
        <f>M7/L7*100</f>
        <v>18.82311184312013</v>
      </c>
      <c r="O7" s="29">
        <f>((D7/3)*(SUM(E7:E7:G7)))</f>
        <v>29078.396666666667</v>
      </c>
      <c r="P7" s="30">
        <f>O7/D7</f>
        <v>143.24333333333334</v>
      </c>
      <c r="Q7" s="29">
        <f>ROUNDDOWN(P7,2)</f>
        <v>143.24</v>
      </c>
      <c r="R7" s="31">
        <f>Q7*D7</f>
        <v>29077.72</v>
      </c>
      <c r="S7" s="2"/>
    </row>
    <row r="8" spans="1:19" s="1" customFormat="1" ht="33" customHeight="1" hidden="1">
      <c r="A8" s="21"/>
      <c r="B8" s="22"/>
      <c r="C8" s="25"/>
      <c r="D8" s="25"/>
      <c r="E8" s="26"/>
      <c r="F8" s="26"/>
      <c r="G8" s="26"/>
      <c r="H8" s="26"/>
      <c r="I8" s="26"/>
      <c r="J8" s="26"/>
      <c r="K8" s="26"/>
      <c r="L8" s="27"/>
      <c r="M8" s="28"/>
      <c r="N8" s="28"/>
      <c r="O8" s="29"/>
      <c r="P8" s="30"/>
      <c r="Q8" s="29"/>
      <c r="R8" s="31"/>
      <c r="S8" s="2"/>
    </row>
    <row r="9" spans="1:22" s="1" customFormat="1" ht="29.25" customHeight="1">
      <c r="A9" s="21">
        <v>5</v>
      </c>
      <c r="B9" s="32" t="s">
        <v>26</v>
      </c>
      <c r="C9" s="25" t="s">
        <v>19</v>
      </c>
      <c r="D9" s="25">
        <v>40</v>
      </c>
      <c r="E9" s="26">
        <v>35.25</v>
      </c>
      <c r="F9" s="26">
        <v>21.47</v>
      </c>
      <c r="G9" s="26">
        <v>23.95</v>
      </c>
      <c r="H9" s="26"/>
      <c r="I9" s="26"/>
      <c r="J9" s="26"/>
      <c r="K9" s="26"/>
      <c r="L9" s="27">
        <f>AVERAGE(E9:G9)</f>
        <v>26.89</v>
      </c>
      <c r="M9" s="28">
        <f>SQRT(((SUM((POWER(E9-L9,2)),(POWER(F9-L9,2)),(POWER(G9-L9,2)))/(COLUMNS(E9:G9)-1))))</f>
        <v>7.34539311405455</v>
      </c>
      <c r="N9" s="28">
        <f>M9/L9*100</f>
        <v>27.316448918016178</v>
      </c>
      <c r="O9" s="29">
        <f>((D9/3)*(SUM(E9:E9:G9)))</f>
        <v>1075.6000000000001</v>
      </c>
      <c r="P9" s="30">
        <f>O9/D9</f>
        <v>26.890000000000004</v>
      </c>
      <c r="Q9" s="29">
        <f>ROUNDDOWN(P9,2)</f>
        <v>26.89</v>
      </c>
      <c r="R9" s="31">
        <f>Q9*D9</f>
        <v>1075.6</v>
      </c>
      <c r="S9" s="15"/>
      <c r="U9" s="13"/>
      <c r="V9" s="13"/>
    </row>
    <row r="10" spans="1:18" s="3" customFormat="1" ht="47.25" customHeight="1">
      <c r="A10" s="21">
        <v>6</v>
      </c>
      <c r="B10" s="32" t="s">
        <v>27</v>
      </c>
      <c r="C10" s="25" t="s">
        <v>12</v>
      </c>
      <c r="D10" s="25">
        <v>26</v>
      </c>
      <c r="E10" s="26">
        <v>79.1</v>
      </c>
      <c r="F10" s="26">
        <v>58.76</v>
      </c>
      <c r="G10" s="26">
        <v>84.75</v>
      </c>
      <c r="H10" s="26"/>
      <c r="I10" s="26"/>
      <c r="J10" s="26"/>
      <c r="K10" s="26"/>
      <c r="L10" s="27">
        <f>AVERAGE(E10:G10)</f>
        <v>74.20333333333333</v>
      </c>
      <c r="M10" s="28">
        <f>SQRT(((SUM((POWER(E10-L10,2)),(POWER(F10-L10,2)),(POWER(G10-L10,2)))/(COLUMNS(E10:G10)-1))))</f>
        <v>13.669419641423454</v>
      </c>
      <c r="N10" s="28">
        <f>M10/L10*100</f>
        <v>18.421570874745232</v>
      </c>
      <c r="O10" s="29">
        <f>((D10/3)*(SUM(E10:E10:G10)))</f>
        <v>1929.2866666666664</v>
      </c>
      <c r="P10" s="30">
        <f>O10/D10</f>
        <v>74.20333333333332</v>
      </c>
      <c r="Q10" s="29">
        <f>ROUNDDOWN(P10,2)</f>
        <v>74.2</v>
      </c>
      <c r="R10" s="31">
        <f>Q10*D10</f>
        <v>1929.2</v>
      </c>
    </row>
    <row r="11" spans="1:18" s="3" customFormat="1" ht="47.25" customHeight="1">
      <c r="A11" s="21"/>
      <c r="B11" s="32" t="s">
        <v>28</v>
      </c>
      <c r="C11" s="25"/>
      <c r="D11" s="25"/>
      <c r="E11" s="26"/>
      <c r="F11" s="26"/>
      <c r="G11" s="26"/>
      <c r="H11" s="26"/>
      <c r="I11" s="26"/>
      <c r="J11" s="26"/>
      <c r="K11" s="26"/>
      <c r="L11" s="27"/>
      <c r="M11" s="28"/>
      <c r="N11" s="28"/>
      <c r="O11" s="29">
        <v>40451.76</v>
      </c>
      <c r="P11" s="30"/>
      <c r="Q11" s="29"/>
      <c r="R11" s="31">
        <v>40449.28</v>
      </c>
    </row>
    <row r="12" spans="1:18" s="3" customFormat="1" ht="79.5" customHeight="1">
      <c r="A12" s="5"/>
      <c r="B12" s="5" t="s">
        <v>30</v>
      </c>
      <c r="C12" s="5"/>
      <c r="D12" s="6"/>
      <c r="E12" s="7"/>
      <c r="F12" s="8"/>
      <c r="L12" s="11"/>
      <c r="M12" s="12"/>
      <c r="N12" s="12"/>
      <c r="O12" s="12"/>
      <c r="R12" s="34"/>
    </row>
    <row r="13" spans="1:18" ht="32.25" customHeight="1">
      <c r="A13" s="5"/>
      <c r="B13" s="5"/>
      <c r="C13" s="5"/>
      <c r="D13" s="6"/>
      <c r="E13" s="7"/>
      <c r="F13" s="8"/>
      <c r="G13" s="3"/>
      <c r="H13" s="3"/>
      <c r="I13" s="3"/>
      <c r="J13" s="3"/>
      <c r="K13" s="3"/>
      <c r="L13" s="9"/>
      <c r="M13" s="9"/>
      <c r="N13" s="9"/>
      <c r="O13" s="9"/>
      <c r="P13" s="3"/>
      <c r="Q13" s="3"/>
      <c r="R13" s="3"/>
    </row>
    <row r="14" spans="1:15" s="3" customFormat="1" ht="15.75">
      <c r="A14" s="5"/>
      <c r="B14" s="33"/>
      <c r="C14" s="5"/>
      <c r="D14" s="6"/>
      <c r="E14" s="7"/>
      <c r="F14" s="8"/>
      <c r="L14" s="9"/>
      <c r="M14" s="9"/>
      <c r="N14" s="9"/>
      <c r="O14" s="9"/>
    </row>
    <row r="15" spans="1:15" ht="15.75">
      <c r="A15" s="33"/>
      <c r="B15" s="5"/>
      <c r="C15" s="39"/>
      <c r="D15" s="39"/>
      <c r="E15" s="39"/>
      <c r="F15" s="39"/>
      <c r="L15" s="14"/>
      <c r="M15" s="4"/>
      <c r="N15" s="4"/>
      <c r="O15" s="4"/>
    </row>
    <row r="16" spans="1:18" ht="15.75">
      <c r="A16" s="5"/>
      <c r="C16" s="5"/>
      <c r="D16" s="6"/>
      <c r="E16" s="7"/>
      <c r="F16" s="8"/>
      <c r="G16" s="3"/>
      <c r="H16" s="3"/>
      <c r="I16" s="3"/>
      <c r="J16" s="3"/>
      <c r="K16" s="3"/>
      <c r="L16" s="11"/>
      <c r="M16" s="12"/>
      <c r="N16" s="12"/>
      <c r="O16" s="12"/>
      <c r="P16" s="3"/>
      <c r="Q16" s="3"/>
      <c r="R16" s="3"/>
    </row>
  </sheetData>
  <sheetProtection/>
  <mergeCells count="12">
    <mergeCell ref="E3:G3"/>
    <mergeCell ref="L3:N3"/>
    <mergeCell ref="O3:R3"/>
    <mergeCell ref="H3:J3"/>
    <mergeCell ref="K3:K4"/>
    <mergeCell ref="L1:R1"/>
    <mergeCell ref="C15:F15"/>
    <mergeCell ref="A2:R2"/>
    <mergeCell ref="A3:A4"/>
    <mergeCell ref="B3:B4"/>
    <mergeCell ref="C3:C4"/>
    <mergeCell ref="D3:D4"/>
  </mergeCells>
  <printOptions/>
  <pageMargins left="0.5118110236220472" right="0.5118110236220472" top="0.4" bottom="0.24" header="0.7" footer="0.16"/>
  <pageSetup fitToHeight="0" fitToWidth="0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Olga</cp:lastModifiedBy>
  <cp:lastPrinted>2019-07-28T11:08:49Z</cp:lastPrinted>
  <dcterms:created xsi:type="dcterms:W3CDTF">2014-01-15T18:15:09Z</dcterms:created>
  <dcterms:modified xsi:type="dcterms:W3CDTF">2019-07-31T11:50:36Z</dcterms:modified>
  <cp:category/>
  <cp:version/>
  <cp:contentType/>
  <cp:contentStatus/>
</cp:coreProperties>
</file>