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PNI\Desktop\"/>
    </mc:Choice>
  </mc:AlternateContent>
  <bookViews>
    <workbookView xWindow="0" yWindow="0" windowWidth="15255" windowHeight="756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G5" i="1" l="1"/>
  <c r="C6" i="1" l="1"/>
  <c r="H5" i="1" l="1"/>
  <c r="K5" i="1"/>
  <c r="I5" i="1" l="1"/>
  <c r="K6" i="1"/>
</calcChain>
</file>

<file path=xl/sharedStrings.xml><?xml version="1.0" encoding="utf-8"?>
<sst xmlns="http://schemas.openxmlformats.org/spreadsheetml/2006/main" count="29" uniqueCount="29">
  <si>
    <t>Приложение №2</t>
  </si>
  <si>
    <t>Обоснование начальной (максимальной) цены контракта, содержащее полученные заказчиком расчеты</t>
  </si>
  <si>
    <t>Наименование</t>
  </si>
  <si>
    <t>Цена №1, руб.</t>
  </si>
  <si>
    <t>Цена №2, руб.</t>
  </si>
  <si>
    <t>Цена №3, руб.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</si>
  <si>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</si>
  <si>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</si>
  <si>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</si>
  <si>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</si>
  <si>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</si>
  <si>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r>
      <t>ц</t>
    </r>
    <r>
      <rPr>
        <i/>
        <vertAlign val="subscript"/>
        <sz val="11"/>
        <color indexed="8"/>
        <rFont val="Times New Roman"/>
        <family val="1"/>
        <charset val="204"/>
      </rPr>
      <t>i</t>
    </r>
    <r>
      <rPr>
        <sz val="11"/>
        <color indexed="8"/>
        <rFont val="Times New Roman"/>
        <family val="1"/>
        <charset val="204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</si>
  <si>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1"/>
        <color indexed="8"/>
        <rFont val="Times New Roman"/>
        <family val="1"/>
        <charset val="204"/>
      </rPr>
      <t xml:space="preserve"> - средняя арифметическая величина цены единицы товара, работы, услуги;</t>
    </r>
  </si>
  <si>
    <r>
      <t>n</t>
    </r>
    <r>
      <rPr>
        <sz val="11"/>
        <color indexed="8"/>
        <rFont val="Times New Roman"/>
        <family val="1"/>
        <charset val="204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</si>
  <si>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1"/>
        <color indexed="8"/>
        <rFont val="Times New Roman"/>
        <family val="1"/>
        <charset val="204"/>
      </rPr>
      <t>рын</t>
    </r>
    <r>
      <rPr>
        <sz val="11"/>
        <color indexed="8"/>
        <rFont val="Times New Roman"/>
        <family val="1"/>
        <charset val="204"/>
      </rPr>
      <t xml:space="preserve">   -  НМЦК, определяемая методом сопоставимых рыночных цен (анализа рынка);</t>
    </r>
  </si>
  <si>
    <r>
      <t>v</t>
    </r>
    <r>
      <rPr>
        <sz val="11"/>
        <color indexed="8"/>
        <rFont val="Times New Roman"/>
        <family val="1"/>
        <charset val="204"/>
      </rPr>
      <t xml:space="preserve"> - количество (объем) закупаемого товара (работы, услуги);</t>
    </r>
  </si>
  <si>
    <r>
      <t>i</t>
    </r>
    <r>
      <rPr>
        <sz val="11"/>
        <color indexed="8"/>
        <rFont val="Times New Roman"/>
        <family val="1"/>
        <charset val="204"/>
      </rPr>
      <t xml:space="preserve"> - номер источника ценовой информации.</t>
    </r>
  </si>
  <si>
    <t>п/п</t>
  </si>
  <si>
    <t>&lt;33</t>
  </si>
  <si>
    <t xml:space="preserve">  - среднее квадратичное отклонение      </t>
  </si>
  <si>
    <t>Директор ГБСУСОССЗН ВТПНИ                                                                                                            Д.З.Ахтареева</t>
  </si>
  <si>
    <t>Начальная (максимальная) цена контракта</t>
  </si>
  <si>
    <t>Расчет начальной (максимальной) цены контракта                                                                                                                                                                                                                                                                                              методом сопоставимых  рыночных цен (анализа рынка)</t>
  </si>
  <si>
    <t>Кол-во,                   шт.</t>
  </si>
  <si>
    <t>.</t>
  </si>
  <si>
    <t>сапоги резиновые</t>
  </si>
  <si>
    <t>Коммерческое предложение   вх.№748 от 26.08.2019 г.</t>
  </si>
  <si>
    <t>Коммерческое предложение   вх№746 от 26.08.2019</t>
  </si>
  <si>
    <t xml:space="preserve">Коммерческое предложение   вх№747 от 26.08.2019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</si>
</sst>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1"/>
      <color indexed="8"/>
      <name val="Times New Roman"/>
      <family val="1"/>
      <charset val="204"/>
    </font>
    <font>
      <i/>
      <vertAlign val="subscript"/>
      <sz val="11"/>
      <color indexed="8"/>
      <name val="Times New Roman"/>
      <family val="1"/>
      <charset val="204"/>
    </font>
    <font>
      <i/>
      <vertAlign val="superscript"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/>
    <xf numFmtId="0" fontId="2" fillId="0" borderId="3" xfId="0" applyFont="1" applyBorder="1" applyAlignment="1">
      <alignment horizontal="center" vertical="top" wrapText="1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/>
    <xf numFmtId="0" fontId="8" fillId="0" borderId="0" xfId="0" applyFont="1" applyAlignment="1">
      <alignment horizontal="left" wrapText="1"/>
    </xf>
    <xf numFmtId="0" fontId="9" fillId="0" borderId="0" xfId="0" applyFont="1" applyAlignment="1"/>
    <xf numFmtId="0" fontId="2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9" fillId="0" borderId="0" xfId="0" applyFont="1" applyAlignment="1"/>
    <xf numFmtId="2" fontId="8" fillId="0" borderId="4" xfId="0" applyNumberFormat="1" applyFont="1" applyFill="1" applyBorder="1" applyAlignment="1">
      <alignment horizontal="right" vertical="center"/>
    </xf>
    <xf numFmtId="2" fontId="8" fillId="0" borderId="2" xfId="0" applyNumberFormat="1" applyFont="1" applyFill="1" applyBorder="1" applyAlignment="1">
      <alignment horizontal="right" vertical="center"/>
    </xf>
    <xf numFmtId="0" fontId="7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12" fillId="0" borderId="0" xfId="1" applyFont="1" applyFill="1" applyAlignment="1" applyProtection="1">
      <alignment horizontal="left"/>
    </xf>
    <xf numFmtId="0" fontId="12" fillId="0" borderId="0" xfId="0" applyFont="1" applyFill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5" xfId="0" applyFont="1" applyBorder="1" applyAlignment="1">
      <alignment horizontal="center" vertical="top" wrapText="1"/>
    </xf>
    <xf numFmtId="2" fontId="8" fillId="0" borderId="6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3">
    <cellStyle name="Гиперссылка" xfId="1" builtinId="8"/>
    <cellStyle name="Обычный" xfId="0" builtinId="0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wmf"/><Relationship Id="rId1" Type="http://schemas.openxmlformats.org/officeDocument/2006/relationships/image" Target="../media/image3.wmf"/><Relationship Id="rId4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3</xdr:row>
      <xdr:rowOff>76200</xdr:rowOff>
    </xdr:from>
    <xdr:to>
      <xdr:col>10</xdr:col>
      <xdr:colOff>838200</xdr:colOff>
      <xdr:row>3</xdr:row>
      <xdr:rowOff>561975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77100" y="781050"/>
          <a:ext cx="7334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3</xdr:row>
      <xdr:rowOff>104775</xdr:rowOff>
    </xdr:to>
    <xdr:pic>
      <xdr:nvPicPr>
        <xdr:cNvPr id="103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95775" y="7048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19050</xdr:colOff>
      <xdr:row>3</xdr:row>
      <xdr:rowOff>419100</xdr:rowOff>
    </xdr:from>
    <xdr:to>
      <xdr:col>7</xdr:col>
      <xdr:colOff>1343025</xdr:colOff>
      <xdr:row>3</xdr:row>
      <xdr:rowOff>866775</xdr:rowOff>
    </xdr:to>
    <xdr:pic>
      <xdr:nvPicPr>
        <xdr:cNvPr id="103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14825" y="1123950"/>
          <a:ext cx="13239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47625</xdr:colOff>
      <xdr:row>3</xdr:row>
      <xdr:rowOff>504825</xdr:rowOff>
    </xdr:from>
    <xdr:to>
      <xdr:col>9</xdr:col>
      <xdr:colOff>0</xdr:colOff>
      <xdr:row>3</xdr:row>
      <xdr:rowOff>847725</xdr:rowOff>
    </xdr:to>
    <xdr:pic>
      <xdr:nvPicPr>
        <xdr:cNvPr id="10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86425" y="1209675"/>
          <a:ext cx="952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</xdr:row>
          <xdr:rowOff>0</xdr:rowOff>
        </xdr:from>
        <xdr:to>
          <xdr:col>8</xdr:col>
          <xdr:colOff>104775</xdr:colOff>
          <xdr:row>6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552450</xdr:colOff>
          <xdr:row>6</xdr:row>
          <xdr:rowOff>0</xdr:rowOff>
        </xdr:from>
        <xdr:to>
          <xdr:col>9</xdr:col>
          <xdr:colOff>200025</xdr:colOff>
          <xdr:row>6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9"/>
  <sheetViews>
    <sheetView tabSelected="1" topLeftCell="A4" workbookViewId="0">
      <selection activeCell="B15" sqref="B15:K15"/>
    </sheetView>
  </sheetViews>
  <sheetFormatPr defaultRowHeight="15" x14ac:dyDescent="0.25"/>
  <cols>
    <col min="1" max="1" width="3.42578125" customWidth="1"/>
    <col min="2" max="2" width="19.7109375" customWidth="1"/>
    <col min="4" max="4" width="9" customWidth="1"/>
    <col min="5" max="5" width="9.85546875" customWidth="1"/>
    <col min="6" max="6" width="8.85546875" customWidth="1"/>
    <col min="7" max="7" width="10" bestFit="1" customWidth="1"/>
    <col min="8" max="8" width="20.140625" customWidth="1"/>
    <col min="9" max="9" width="15" customWidth="1"/>
    <col min="10" max="10" width="8" customWidth="1"/>
    <col min="11" max="11" width="12.5703125" customWidth="1"/>
  </cols>
  <sheetData>
    <row r="1" spans="1:29" ht="1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5"/>
    </row>
    <row r="2" spans="1:29" ht="15" customHeight="1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4"/>
    </row>
    <row r="3" spans="1:29" ht="47.25" customHeight="1" x14ac:dyDescent="0.25">
      <c r="A3" s="35" t="s">
        <v>22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8"/>
    </row>
    <row r="4" spans="1:29" ht="75" customHeight="1" x14ac:dyDescent="0.25">
      <c r="A4" s="12" t="s">
        <v>17</v>
      </c>
      <c r="B4" s="12" t="s">
        <v>2</v>
      </c>
      <c r="C4" s="12" t="s">
        <v>23</v>
      </c>
      <c r="D4" s="12" t="s">
        <v>3</v>
      </c>
      <c r="E4" s="12" t="s">
        <v>4</v>
      </c>
      <c r="F4" s="12" t="s">
        <v>5</v>
      </c>
      <c r="G4" s="6" t="s">
        <v>6</v>
      </c>
      <c r="H4" s="7" t="s">
        <v>19</v>
      </c>
      <c r="I4" s="7" t="s">
        <v>7</v>
      </c>
      <c r="J4" s="7" t="s">
        <v>8</v>
      </c>
      <c r="K4" s="7"/>
      <c r="L4" s="3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6"/>
    </row>
    <row r="5" spans="1:29" ht="28.5" customHeight="1" x14ac:dyDescent="0.25">
      <c r="A5" s="17">
        <v>1</v>
      </c>
      <c r="B5" s="18" t="s">
        <v>25</v>
      </c>
      <c r="C5" s="19">
        <v>100</v>
      </c>
      <c r="D5" s="19">
        <v>450</v>
      </c>
      <c r="E5" s="19">
        <v>500</v>
      </c>
      <c r="F5" s="19">
        <v>390</v>
      </c>
      <c r="G5" s="20">
        <f t="shared" ref="G5" si="0">SUM(D5+E5+F5)/3</f>
        <v>446.66666666666669</v>
      </c>
      <c r="H5" s="21">
        <f t="shared" ref="H5" si="1">STDEV(D5,E5,F5)</f>
        <v>55.075705472860847</v>
      </c>
      <c r="I5" s="22">
        <f t="shared" ref="I5" si="2">H5/G5*100</f>
        <v>12.330381822282279</v>
      </c>
      <c r="J5" s="22" t="s">
        <v>18</v>
      </c>
      <c r="K5" s="21">
        <f>SUM(G5*C5)</f>
        <v>44666.666666666672</v>
      </c>
      <c r="L5" s="3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6"/>
    </row>
    <row r="6" spans="1:29" ht="19.5" customHeight="1" x14ac:dyDescent="0.25">
      <c r="A6" s="36" t="s">
        <v>9</v>
      </c>
      <c r="B6" s="37"/>
      <c r="C6" s="24">
        <f>SUM(C5:C5)</f>
        <v>100</v>
      </c>
      <c r="D6" s="27" t="s">
        <v>21</v>
      </c>
      <c r="E6" s="27"/>
      <c r="F6" s="27"/>
      <c r="G6" s="28"/>
      <c r="H6" s="28"/>
      <c r="I6" s="28"/>
      <c r="J6" s="28"/>
      <c r="K6" s="23">
        <f>SUM(K5:K5)</f>
        <v>44666.666666666672</v>
      </c>
    </row>
    <row r="7" spans="1:29" x14ac:dyDescent="0.25">
      <c r="B7" s="2" t="s">
        <v>10</v>
      </c>
      <c r="C7" s="2"/>
      <c r="D7" s="2"/>
      <c r="E7" s="2"/>
      <c r="F7" s="2"/>
      <c r="G7" s="9"/>
      <c r="H7" s="2"/>
      <c r="I7" s="2"/>
      <c r="J7" s="2"/>
      <c r="K7" s="2"/>
    </row>
    <row r="8" spans="1:29" ht="16.5" x14ac:dyDescent="0.3">
      <c r="A8" s="1"/>
      <c r="B8" s="39" t="s">
        <v>11</v>
      </c>
      <c r="C8" s="39"/>
      <c r="D8" s="39"/>
      <c r="E8" s="39"/>
      <c r="F8" s="39"/>
      <c r="G8" s="39"/>
      <c r="H8" s="39"/>
      <c r="I8" s="39"/>
      <c r="J8" s="39"/>
      <c r="K8" s="39"/>
    </row>
    <row r="9" spans="1:29" x14ac:dyDescent="0.25">
      <c r="B9" s="39" t="s">
        <v>12</v>
      </c>
      <c r="C9" s="39"/>
      <c r="D9" s="39"/>
      <c r="E9" s="39"/>
      <c r="F9" s="39"/>
      <c r="G9" s="39"/>
      <c r="H9" s="39"/>
      <c r="I9" s="39"/>
      <c r="J9" s="39"/>
      <c r="K9" s="39"/>
    </row>
    <row r="10" spans="1:29" x14ac:dyDescent="0.25">
      <c r="B10" s="39" t="s">
        <v>13</v>
      </c>
      <c r="C10" s="39"/>
      <c r="D10" s="39"/>
      <c r="E10" s="39"/>
      <c r="F10" s="39"/>
      <c r="G10" s="39"/>
      <c r="H10" s="39"/>
      <c r="I10" s="39"/>
      <c r="J10" s="39"/>
      <c r="K10" s="39"/>
    </row>
    <row r="11" spans="1:29" ht="18" x14ac:dyDescent="0.25">
      <c r="B11" s="39" t="s">
        <v>14</v>
      </c>
      <c r="C11" s="39"/>
      <c r="D11" s="39"/>
      <c r="E11" s="39"/>
      <c r="F11" s="39"/>
      <c r="G11" s="39"/>
      <c r="H11" s="39"/>
      <c r="I11" s="39"/>
      <c r="J11" s="39"/>
      <c r="K11" s="39"/>
    </row>
    <row r="12" spans="1:29" x14ac:dyDescent="0.25">
      <c r="B12" s="39" t="s">
        <v>15</v>
      </c>
      <c r="C12" s="39"/>
      <c r="D12" s="39"/>
      <c r="E12" s="39"/>
      <c r="F12" s="39"/>
      <c r="G12" s="39"/>
      <c r="H12" s="39"/>
      <c r="I12" s="39"/>
      <c r="J12" s="39"/>
      <c r="K12" s="39"/>
    </row>
    <row r="13" spans="1:29" x14ac:dyDescent="0.25">
      <c r="B13" s="39" t="s">
        <v>16</v>
      </c>
      <c r="C13" s="39"/>
      <c r="D13" s="39"/>
      <c r="E13" s="39"/>
      <c r="F13" s="39"/>
      <c r="G13" s="39"/>
      <c r="H13" s="39"/>
      <c r="I13" s="39"/>
      <c r="J13" s="39"/>
      <c r="K13" s="39"/>
    </row>
    <row r="14" spans="1:29" x14ac:dyDescent="0.25">
      <c r="B14" s="10"/>
      <c r="C14" s="10"/>
      <c r="D14" s="10"/>
      <c r="E14" s="10"/>
      <c r="F14" s="10"/>
      <c r="G14" s="10"/>
      <c r="H14" s="10"/>
      <c r="I14" s="10"/>
      <c r="J14" s="10"/>
      <c r="K14" s="10"/>
      <c r="M14" t="s">
        <v>24</v>
      </c>
    </row>
    <row r="15" spans="1:29" s="11" customFormat="1" x14ac:dyDescent="0.25">
      <c r="A15" s="13">
        <v>1</v>
      </c>
      <c r="B15" s="32" t="s">
        <v>26</v>
      </c>
      <c r="C15" s="33"/>
      <c r="D15" s="33"/>
      <c r="E15" s="33"/>
      <c r="F15" s="33"/>
      <c r="G15" s="33"/>
      <c r="H15" s="33"/>
      <c r="I15" s="33"/>
      <c r="J15" s="33"/>
      <c r="K15" s="33"/>
    </row>
    <row r="16" spans="1:29" s="11" customFormat="1" x14ac:dyDescent="0.25">
      <c r="A16" s="13">
        <v>2</v>
      </c>
      <c r="B16" s="32" t="s">
        <v>27</v>
      </c>
      <c r="C16" s="33"/>
      <c r="D16" s="33"/>
      <c r="E16" s="33"/>
      <c r="F16" s="33"/>
      <c r="G16" s="33"/>
      <c r="H16" s="33"/>
      <c r="I16" s="33"/>
      <c r="J16" s="33"/>
      <c r="K16" s="33"/>
    </row>
    <row r="17" spans="1:11" s="14" customFormat="1" x14ac:dyDescent="0.25">
      <c r="A17" s="13">
        <v>3</v>
      </c>
      <c r="B17" s="32" t="s">
        <v>28</v>
      </c>
      <c r="C17" s="33"/>
      <c r="D17" s="33"/>
      <c r="E17" s="33"/>
      <c r="F17" s="33"/>
      <c r="G17" s="33"/>
      <c r="H17" s="33"/>
      <c r="I17" s="33"/>
      <c r="J17" s="33"/>
      <c r="K17" s="33"/>
    </row>
    <row r="18" spans="1:11" ht="42" customHeight="1" x14ac:dyDescent="0.25">
      <c r="A18" s="29" t="s">
        <v>20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x14ac:dyDescent="0.2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</row>
  </sheetData>
  <mergeCells count="17">
    <mergeCell ref="A1:K1"/>
    <mergeCell ref="A3:K3"/>
    <mergeCell ref="A6:B6"/>
    <mergeCell ref="A19:K19"/>
    <mergeCell ref="B10:K10"/>
    <mergeCell ref="B11:K11"/>
    <mergeCell ref="B8:K8"/>
    <mergeCell ref="B9:K9"/>
    <mergeCell ref="B12:K12"/>
    <mergeCell ref="B13:K13"/>
    <mergeCell ref="O4:AC4"/>
    <mergeCell ref="D6:J6"/>
    <mergeCell ref="A18:K18"/>
    <mergeCell ref="A2:K2"/>
    <mergeCell ref="B15:K15"/>
    <mergeCell ref="B17:K17"/>
    <mergeCell ref="B16:K16"/>
  </mergeCells>
  <phoneticPr fontId="14" type="noConversion"/>
  <pageMargins left="0.31496062992125984" right="0.31496062992125984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1028" r:id="rId4">
          <objectPr defaultSize="0" autoPict="0" r:id="rId5">
            <anchor moveWithCells="1" sizeWithCells="1">
              <from>
                <xdr:col>8</xdr:col>
                <xdr:colOff>0</xdr:colOff>
                <xdr:row>6</xdr:row>
                <xdr:rowOff>0</xdr:rowOff>
              </from>
              <to>
                <xdr:col>8</xdr:col>
                <xdr:colOff>104775</xdr:colOff>
                <xdr:row>6</xdr:row>
                <xdr:rowOff>0</xdr:rowOff>
              </to>
            </anchor>
          </objectPr>
        </oleObject>
      </mc:Choice>
      <mc:Fallback>
        <oleObject progId="Equation.3" shapeId="1028" r:id="rId4"/>
      </mc:Fallback>
    </mc:AlternateContent>
    <mc:AlternateContent xmlns:mc="http://schemas.openxmlformats.org/markup-compatibility/2006">
      <mc:Choice Requires="x14">
        <oleObject progId="Equation.3" shapeId="1027" r:id="rId6">
          <objectPr defaultSize="0" autoPict="0" r:id="rId7">
            <anchor moveWithCells="1" sizeWithCells="1">
              <from>
                <xdr:col>7</xdr:col>
                <xdr:colOff>552450</xdr:colOff>
                <xdr:row>6</xdr:row>
                <xdr:rowOff>0</xdr:rowOff>
              </from>
              <to>
                <xdr:col>9</xdr:col>
                <xdr:colOff>200025</xdr:colOff>
                <xdr:row>6</xdr:row>
                <xdr:rowOff>0</xdr:rowOff>
              </to>
            </anchor>
          </objectPr>
        </oleObject>
      </mc:Choice>
      <mc:Fallback>
        <oleObject progId="Equation.3" shapeId="1027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sh.elmira</dc:creator>
  <cp:lastModifiedBy>VPNI</cp:lastModifiedBy>
  <cp:lastPrinted>2017-07-18T04:23:46Z</cp:lastPrinted>
  <dcterms:created xsi:type="dcterms:W3CDTF">2014-07-02T09:07:27Z</dcterms:created>
  <dcterms:modified xsi:type="dcterms:W3CDTF">2019-08-26T06:01:55Z</dcterms:modified>
</cp:coreProperties>
</file>